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060" windowHeight="8190" activeTab="0"/>
  </bookViews>
  <sheets>
    <sheet name="rue par rue" sheetId="1" r:id="rId1"/>
    <sheet name="abrégé" sheetId="2" r:id="rId2"/>
    <sheet name="circuit en ligne" sheetId="3" r:id="rId3"/>
    <sheet name="circuit local" sheetId="4" r:id="rId4"/>
  </sheets>
  <definedNames/>
  <calcPr fullCalcOnLoad="1"/>
</workbook>
</file>

<file path=xl/sharedStrings.xml><?xml version="1.0" encoding="utf-8"?>
<sst xmlns="http://schemas.openxmlformats.org/spreadsheetml/2006/main" count="224" uniqueCount="166">
  <si>
    <r>
      <t>Ligne d'arrivée 1</t>
    </r>
    <r>
      <rPr>
        <b/>
        <vertAlign val="superscript"/>
        <sz val="8"/>
        <rFont val="Verdana"/>
        <family val="2"/>
      </rPr>
      <t xml:space="preserve">er </t>
    </r>
    <r>
      <rPr>
        <b/>
        <sz val="8"/>
        <rFont val="Verdana"/>
        <family val="2"/>
      </rPr>
      <t>passage</t>
    </r>
  </si>
  <si>
    <r>
      <t>Ligne d'arrivée 2</t>
    </r>
    <r>
      <rPr>
        <b/>
        <vertAlign val="superscript"/>
        <sz val="8"/>
        <rFont val="Verdana"/>
        <family val="2"/>
      </rPr>
      <t xml:space="preserve">ème </t>
    </r>
    <r>
      <rPr>
        <b/>
        <sz val="8"/>
        <rFont val="Verdana"/>
        <family val="2"/>
      </rPr>
      <t>passage</t>
    </r>
  </si>
  <si>
    <r>
      <t>Ligne d'arrivée 3</t>
    </r>
    <r>
      <rPr>
        <b/>
        <vertAlign val="superscript"/>
        <sz val="8"/>
        <rFont val="Verdana"/>
        <family val="2"/>
      </rPr>
      <t xml:space="preserve">ème </t>
    </r>
    <r>
      <rPr>
        <b/>
        <sz val="8"/>
        <rFont val="Verdana"/>
        <family val="2"/>
      </rPr>
      <t>passage</t>
    </r>
  </si>
  <si>
    <t>Km +</t>
  </si>
  <si>
    <t>Km -</t>
  </si>
  <si>
    <t>Heures de passage</t>
  </si>
  <si>
    <t>Communes , entités, rues traversées</t>
  </si>
  <si>
    <t>Moyenne en Km/h</t>
  </si>
  <si>
    <t>Province du Hainaut</t>
  </si>
  <si>
    <t>FRAMERIES</t>
  </si>
  <si>
    <t>Frameries</t>
  </si>
  <si>
    <t>La Bouverie</t>
  </si>
  <si>
    <t>QUAREGNON</t>
  </si>
  <si>
    <t>Quaregnon</t>
  </si>
  <si>
    <t>SAINT-GHISLAIN</t>
  </si>
  <si>
    <t>Hautrage</t>
  </si>
  <si>
    <t>N50 Route de Mons</t>
  </si>
  <si>
    <t>BERNISSART</t>
  </si>
  <si>
    <t>Pommeroeul</t>
  </si>
  <si>
    <t>N546 Rue de l'Indusrie</t>
  </si>
  <si>
    <t>N545 Chaussée de l'Espérance</t>
  </si>
  <si>
    <t>Pont sur A19</t>
  </si>
  <si>
    <t>DOUR</t>
  </si>
  <si>
    <t>N552 Rue d'Elouges</t>
  </si>
  <si>
    <t>Elouges</t>
  </si>
  <si>
    <t>HENSIES</t>
  </si>
  <si>
    <t>Quiévrain</t>
  </si>
  <si>
    <t>Audregnies</t>
  </si>
  <si>
    <t>N553 Rue du Calvaire</t>
  </si>
  <si>
    <t>N553 Chemin d'Elouges</t>
  </si>
  <si>
    <t>N553 Rue d'Audregnies</t>
  </si>
  <si>
    <t>N553 Rue de l'Abbaye</t>
  </si>
  <si>
    <t>N50 - N554</t>
  </si>
  <si>
    <t>N554 Chaussée Belle-Vue</t>
  </si>
  <si>
    <t>Ville-Pommeroeul</t>
  </si>
  <si>
    <t>N552 Chaussée Belle-Vue</t>
  </si>
  <si>
    <t>HONNELLES</t>
  </si>
  <si>
    <t>Athis</t>
  </si>
  <si>
    <t>Fayt-le-Franc</t>
  </si>
  <si>
    <t>N549 Rue de France</t>
  </si>
  <si>
    <t>N549 Rue du Préfeuillet</t>
  </si>
  <si>
    <t>Autreppe</t>
  </si>
  <si>
    <t>Chaussée Brunehaut</t>
  </si>
  <si>
    <t>Trieu Quesnoy</t>
  </si>
  <si>
    <t>Drève du château</t>
  </si>
  <si>
    <t>Avenue Jules Sartieaux</t>
  </si>
  <si>
    <t>Chemin de Wihéries</t>
  </si>
  <si>
    <t>Place d'Audregnies</t>
  </si>
  <si>
    <t>545 Route Nationale</t>
  </si>
  <si>
    <t>Rue des Chênes</t>
  </si>
  <si>
    <t>Route de Quiévrain</t>
  </si>
  <si>
    <t>Rue de l'Eglise</t>
  </si>
  <si>
    <t>Départ réel : La Fabrique</t>
  </si>
  <si>
    <t>Ilot</t>
  </si>
  <si>
    <t>Direction Ghlin</t>
  </si>
  <si>
    <t>Pont sur canal Blaton-Nimy</t>
  </si>
  <si>
    <t>Thulin</t>
  </si>
  <si>
    <t>Direction Dour</t>
  </si>
  <si>
    <t xml:space="preserve">     Stationnement interdit sur tout le circuit local</t>
  </si>
  <si>
    <t>N549 Rue du Rat d'eau</t>
  </si>
  <si>
    <t>N555 Avenue du Haut Pays</t>
  </si>
  <si>
    <t>QUIEVRAIN</t>
  </si>
  <si>
    <t>Pour se rendre au départ</t>
  </si>
  <si>
    <t>Entités et communes</t>
  </si>
  <si>
    <t>40 km/h</t>
  </si>
  <si>
    <t>Entrée circuit local</t>
  </si>
  <si>
    <t>RAVITO</t>
  </si>
  <si>
    <t>Km+</t>
  </si>
  <si>
    <t>Km-</t>
  </si>
  <si>
    <t>Chaussée Brunehault  Direction Montignies sur Roc</t>
  </si>
  <si>
    <r>
      <t xml:space="preserve">Rue Roquette                         </t>
    </r>
    <r>
      <rPr>
        <sz val="10"/>
        <color indexed="12"/>
        <rFont val="Verdana"/>
        <family val="2"/>
      </rPr>
      <t>Début des pavés</t>
    </r>
  </si>
  <si>
    <r>
      <t xml:space="preserve">N552 Rue d'Elouges         </t>
    </r>
    <r>
      <rPr>
        <sz val="10"/>
        <color indexed="10"/>
        <rFont val="Verdana"/>
        <family val="2"/>
      </rPr>
      <t>Ilots</t>
    </r>
  </si>
  <si>
    <t>N553 Rue de la chapelle</t>
  </si>
  <si>
    <t>N553 Rue des Andrieux</t>
  </si>
  <si>
    <t>Départ fictif :Grand Place FRAMERIES</t>
  </si>
  <si>
    <r>
      <t xml:space="preserve">    </t>
    </r>
    <r>
      <rPr>
        <b/>
        <sz val="10"/>
        <rFont val="Verdana"/>
        <family val="2"/>
      </rPr>
      <t xml:space="preserve"> La Bouverie</t>
    </r>
  </si>
  <si>
    <t>Départ fictif : grand place frameries</t>
  </si>
  <si>
    <t>A7 - E19 - E42 : sortie R5 direction Jemappes  -  cuesmes  -  Frameries</t>
  </si>
  <si>
    <t>Apres 2 KMS entree dans Frameries</t>
  </si>
  <si>
    <t>poursuive sur 3,5 KMS</t>
  </si>
  <si>
    <t>Prendre sortie direction  Cuesmes  -  Frameries</t>
  </si>
  <si>
    <t>Après 0,8km, tourner à droite vers la Grand Place</t>
  </si>
  <si>
    <t>Chemin de Wihéries à Montignies</t>
  </si>
  <si>
    <t>Wihéries</t>
  </si>
  <si>
    <t>Montignies sur Roc</t>
  </si>
  <si>
    <r>
      <t xml:space="preserve">     FIN DE RAVITAILLEMENT             </t>
    </r>
    <r>
      <rPr>
        <sz val="10"/>
        <color indexed="10"/>
        <rFont val="Verdana"/>
        <family val="2"/>
      </rPr>
      <t>Ilots</t>
    </r>
  </si>
  <si>
    <t>DERIVATION</t>
  </si>
  <si>
    <t xml:space="preserve">      DÉBUT  RAVITAILLEMENT</t>
  </si>
  <si>
    <r>
      <t xml:space="preserve">    </t>
    </r>
    <r>
      <rPr>
        <sz val="10"/>
        <color indexed="10"/>
        <rFont val="Verdana"/>
        <family val="2"/>
      </rPr>
      <t>Îlot central</t>
    </r>
  </si>
  <si>
    <t>N549 Route de Bavay</t>
  </si>
  <si>
    <t>http:/www.lesamyn.be.</t>
  </si>
  <si>
    <r>
      <t xml:space="preserve">     </t>
    </r>
    <r>
      <rPr>
        <b/>
        <sz val="10"/>
        <color indexed="12"/>
        <rFont val="Verdana"/>
        <family val="2"/>
      </rPr>
      <t xml:space="preserve"> Entrée du circuit local    </t>
    </r>
    <r>
      <rPr>
        <sz val="10"/>
        <color indexed="10"/>
        <rFont val="Verdana"/>
        <family val="2"/>
      </rPr>
      <t xml:space="preserve">            </t>
    </r>
    <r>
      <rPr>
        <b/>
        <sz val="10"/>
        <color indexed="12"/>
        <rFont val="Verdana"/>
        <family val="2"/>
      </rPr>
      <t xml:space="preserve">  </t>
    </r>
  </si>
  <si>
    <t>DÉRIVATION                    Ilots</t>
  </si>
  <si>
    <r>
      <t>Ligne d'arrivée 4</t>
    </r>
    <r>
      <rPr>
        <b/>
        <vertAlign val="superscript"/>
        <sz val="10"/>
        <color indexed="12"/>
        <rFont val="Verdana"/>
        <family val="2"/>
      </rPr>
      <t>ème</t>
    </r>
    <r>
      <rPr>
        <b/>
        <sz val="10"/>
        <color indexed="12"/>
        <rFont val="Verdana"/>
        <family val="2"/>
      </rPr>
      <t xml:space="preserve"> passage</t>
    </r>
  </si>
  <si>
    <r>
      <t>ARRIVEE:5</t>
    </r>
    <r>
      <rPr>
        <b/>
        <vertAlign val="superscript"/>
        <sz val="10"/>
        <color indexed="12"/>
        <rFont val="Verdana"/>
        <family val="2"/>
      </rPr>
      <t>ème</t>
    </r>
    <r>
      <rPr>
        <b/>
        <sz val="10"/>
        <color indexed="12"/>
        <rFont val="Verdana"/>
        <family val="2"/>
      </rPr>
      <t xml:space="preserve"> passage</t>
    </r>
  </si>
  <si>
    <r>
      <t>Ligne d'arrivée 4</t>
    </r>
    <r>
      <rPr>
        <b/>
        <vertAlign val="superscript"/>
        <sz val="8"/>
        <rFont val="Verdana"/>
        <family val="2"/>
      </rPr>
      <t xml:space="preserve">ème </t>
    </r>
    <r>
      <rPr>
        <b/>
        <sz val="8"/>
        <rFont val="Verdana"/>
        <family val="2"/>
      </rPr>
      <t>passage</t>
    </r>
  </si>
  <si>
    <r>
      <t>ARRIVEE : 5</t>
    </r>
    <r>
      <rPr>
        <b/>
        <vertAlign val="superscript"/>
        <sz val="8"/>
        <rFont val="Verdana"/>
        <family val="2"/>
      </rPr>
      <t xml:space="preserve">ème </t>
    </r>
    <r>
      <rPr>
        <b/>
        <sz val="8"/>
        <rFont val="Verdana"/>
        <family val="2"/>
      </rPr>
      <t>passage</t>
    </r>
  </si>
  <si>
    <t>Côte  Montignies/Roc</t>
  </si>
  <si>
    <t>Côte d'Audregnies</t>
  </si>
  <si>
    <r>
      <t>Ligne d'arrivée 1</t>
    </r>
    <r>
      <rPr>
        <b/>
        <vertAlign val="superscript"/>
        <sz val="10"/>
        <color indexed="12"/>
        <rFont val="Verdana"/>
        <family val="2"/>
      </rPr>
      <t>er</t>
    </r>
    <r>
      <rPr>
        <b/>
        <sz val="10"/>
        <color indexed="12"/>
        <rFont val="Verdana"/>
        <family val="2"/>
      </rPr>
      <t xml:space="preserve"> passage (face au numéro </t>
    </r>
    <r>
      <rPr>
        <b/>
        <sz val="12"/>
        <color indexed="10"/>
        <rFont val="Verdana"/>
        <family val="2"/>
      </rPr>
      <t>42</t>
    </r>
    <r>
      <rPr>
        <b/>
        <sz val="10"/>
        <color indexed="12"/>
        <rFont val="Verdana"/>
        <family val="2"/>
      </rPr>
      <t>)</t>
    </r>
  </si>
  <si>
    <t>N550  Axial Boraine</t>
  </si>
  <si>
    <t>COLFONTAINE</t>
  </si>
  <si>
    <t>BOUSSU</t>
  </si>
  <si>
    <t>N50   Grand Route De Mons</t>
  </si>
  <si>
    <t>Îlots</t>
  </si>
  <si>
    <t>Boussu</t>
  </si>
  <si>
    <t>Hornu</t>
  </si>
  <si>
    <t xml:space="preserve">BOUSSU                      </t>
  </si>
  <si>
    <t>N549 Route du Rat d'eau</t>
  </si>
  <si>
    <t>Rue du Roi Albert</t>
  </si>
  <si>
    <t>Rue Ph. Bourlard</t>
  </si>
  <si>
    <t>Rue de L'Industrie</t>
  </si>
  <si>
    <t>DEPART REEL KM 0</t>
  </si>
  <si>
    <t>E-mail : jeanmarcleblanc@skynet.be</t>
  </si>
  <si>
    <r>
      <t xml:space="preserve">Au rond-point, prendre la N544 direction Frameries        </t>
    </r>
    <r>
      <rPr>
        <b/>
        <sz val="10"/>
        <color indexed="10"/>
        <rFont val="Verdana"/>
        <family val="2"/>
      </rPr>
      <t xml:space="preserve">PPO </t>
    </r>
  </si>
  <si>
    <t>36 km/h</t>
  </si>
  <si>
    <t>38km/h</t>
  </si>
  <si>
    <t xml:space="preserve">                  LE SAMYN DES DAMES</t>
  </si>
  <si>
    <r>
      <t xml:space="preserve">N552 Rue d'Elouges                        </t>
    </r>
    <r>
      <rPr>
        <b/>
        <sz val="10"/>
        <color indexed="10"/>
        <rFont val="Verdana"/>
        <family val="2"/>
      </rPr>
      <t xml:space="preserve">     RUSH 2</t>
    </r>
  </si>
  <si>
    <t>Côte de Montignies sur Roc           GPM 1,2,3,4</t>
  </si>
  <si>
    <r>
      <t>Ligne d'arrivée 2</t>
    </r>
    <r>
      <rPr>
        <b/>
        <vertAlign val="superscript"/>
        <sz val="10"/>
        <color indexed="12"/>
        <rFont val="Verdana"/>
        <family val="2"/>
      </rPr>
      <t>ème</t>
    </r>
    <r>
      <rPr>
        <b/>
        <sz val="10"/>
        <color indexed="12"/>
        <rFont val="Verdana"/>
        <family val="2"/>
      </rPr>
      <t xml:space="preserve"> passage                  </t>
    </r>
    <r>
      <rPr>
        <b/>
        <sz val="10"/>
        <color indexed="10"/>
        <rFont val="Verdana"/>
        <family val="2"/>
      </rPr>
      <t>RUSH 3</t>
    </r>
  </si>
  <si>
    <r>
      <t>Ligne d'arrivée 3</t>
    </r>
    <r>
      <rPr>
        <b/>
        <vertAlign val="superscript"/>
        <sz val="10"/>
        <color indexed="12"/>
        <rFont val="Verdana"/>
        <family val="2"/>
      </rPr>
      <t>ème</t>
    </r>
    <r>
      <rPr>
        <b/>
        <sz val="10"/>
        <color indexed="12"/>
        <rFont val="Verdana"/>
        <family val="2"/>
      </rPr>
      <t xml:space="preserve"> passage                 </t>
    </r>
    <r>
      <rPr>
        <b/>
        <sz val="10"/>
        <color indexed="10"/>
        <rFont val="Verdana"/>
        <family val="2"/>
      </rPr>
      <t xml:space="preserve"> RUSH 4</t>
    </r>
  </si>
  <si>
    <r>
      <t xml:space="preserve">    </t>
    </r>
    <r>
      <rPr>
        <b/>
        <sz val="10"/>
        <color indexed="10"/>
        <rFont val="Verdana"/>
        <family val="2"/>
      </rPr>
      <t>Îlot central  Passage dangereux</t>
    </r>
  </si>
  <si>
    <r>
      <t xml:space="preserve">Direction Honnelles    </t>
    </r>
    <r>
      <rPr>
        <b/>
        <sz val="10"/>
        <color indexed="10"/>
        <rFont val="Verdana"/>
        <family val="2"/>
      </rPr>
      <t>Passage dangereux</t>
    </r>
  </si>
  <si>
    <t>Mercredi 27 Fevrier 2013</t>
  </si>
  <si>
    <t xml:space="preserve">N 51 Rue de Quievrain </t>
  </si>
  <si>
    <t xml:space="preserve">Îlots  </t>
  </si>
  <si>
    <t>N51  Rue de Quievrain</t>
  </si>
  <si>
    <t>Hainin</t>
  </si>
  <si>
    <t>N51  Rue Francois Andre</t>
  </si>
  <si>
    <t>vers N552 Rue d'Elouges</t>
  </si>
  <si>
    <t>N552</t>
  </si>
  <si>
    <t>Ville Pommeroeul</t>
  </si>
  <si>
    <t>N552  Route de Wallonie</t>
  </si>
  <si>
    <t>sortie Hautrage vers N 50</t>
  </si>
  <si>
    <t>N50 direction Tournai</t>
  </si>
  <si>
    <t>N552   Pont  Autoroute</t>
  </si>
  <si>
    <t>N552   Pont Autoroute</t>
  </si>
  <si>
    <t>Pont  autoroute</t>
  </si>
  <si>
    <t xml:space="preserve">N552 </t>
  </si>
  <si>
    <t>119,2 KMS</t>
  </si>
  <si>
    <t>Rue des Allies</t>
  </si>
  <si>
    <t>Rue des Ecluses</t>
  </si>
  <si>
    <t>Rue St Philomene</t>
  </si>
  <si>
    <t>Rue de L'Industries</t>
  </si>
  <si>
    <t xml:space="preserve">  LE GP de FAYT LE FRANC - DAMES  2013</t>
  </si>
  <si>
    <t>Mercredi 27  FEVRIER</t>
  </si>
  <si>
    <t>119,2KMS</t>
  </si>
  <si>
    <t>Hensies</t>
  </si>
  <si>
    <t xml:space="preserve">COLFONTAINE      </t>
  </si>
  <si>
    <t>Rue Dufrasne</t>
  </si>
  <si>
    <t>Rue Leon Defuisseaux</t>
  </si>
  <si>
    <t>Rue Alfred Defuisseaux</t>
  </si>
  <si>
    <t>http://www.routeyou.com/route/view/573082/randonnee-a-velo-circuit-local-samyn.fr</t>
  </si>
  <si>
    <t xml:space="preserve">     Passage très dangereux sur 1 file</t>
  </si>
  <si>
    <t>descende rapide</t>
  </si>
  <si>
    <t>Rue d'Hornu</t>
  </si>
  <si>
    <t>N51 Rue de Valenciennes</t>
  </si>
  <si>
    <t>N51 Rue Dorzee</t>
  </si>
  <si>
    <t>N51 Rue Neuve</t>
  </si>
  <si>
    <t>WASMES</t>
  </si>
  <si>
    <t>Rue de Wasmes</t>
  </si>
  <si>
    <t>HORNU</t>
  </si>
  <si>
    <t>N51 Rue de MONS</t>
  </si>
  <si>
    <t>Îlot</t>
  </si>
  <si>
    <t>http://www.routeyou.com/route/view/628964/randonnee-a-velo-samyn-dame-2013-ed-2.fr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</si>
</sst>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h\.mm;@"/>
  </numFmts>
  <fonts count="6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2"/>
      <name val="Verdana"/>
      <family val="2"/>
    </font>
    <font>
      <b/>
      <vertAlign val="superscript"/>
      <sz val="10"/>
      <color indexed="12"/>
      <name val="Verdana"/>
      <family val="2"/>
    </font>
    <font>
      <u val="single"/>
      <sz val="8"/>
      <color indexed="30"/>
      <name val="Verdana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u val="single"/>
      <sz val="10"/>
      <color indexed="10"/>
      <name val="Verdana"/>
      <family val="2"/>
    </font>
    <font>
      <sz val="10"/>
      <color indexed="12"/>
      <name val="Verdana"/>
      <family val="2"/>
    </font>
    <font>
      <b/>
      <u val="single"/>
      <sz val="10"/>
      <color indexed="17"/>
      <name val="Verdana"/>
      <family val="2"/>
    </font>
    <font>
      <sz val="16"/>
      <name val="Verdana"/>
      <family val="2"/>
    </font>
    <font>
      <sz val="15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13"/>
      <name val="Verdana"/>
      <family val="2"/>
    </font>
    <font>
      <b/>
      <u val="single"/>
      <sz val="12"/>
      <color indexed="57"/>
      <name val="Verdana"/>
      <family val="2"/>
    </font>
    <font>
      <b/>
      <sz val="14"/>
      <color indexed="10"/>
      <name val="Verdana"/>
      <family val="2"/>
    </font>
    <font>
      <b/>
      <sz val="12"/>
      <color indexed="10"/>
      <name val="Verdana"/>
      <family val="2"/>
    </font>
    <font>
      <b/>
      <sz val="10"/>
      <color indexed="10"/>
      <name val="Verdana"/>
      <family val="2"/>
    </font>
    <font>
      <b/>
      <u val="single"/>
      <sz val="8"/>
      <color indexed="12"/>
      <name val="Verdana"/>
      <family val="2"/>
    </font>
    <font>
      <b/>
      <sz val="8"/>
      <color indexed="10"/>
      <name val="Verdana"/>
      <family val="2"/>
    </font>
    <font>
      <b/>
      <sz val="12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0" fillId="31" borderId="7" applyNumberFormat="0" applyFont="0" applyAlignment="0" applyProtection="0"/>
    <xf numFmtId="0" fontId="64" fillId="26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72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right"/>
    </xf>
    <xf numFmtId="172" fontId="5" fillId="0" borderId="0" xfId="0" applyNumberFormat="1" applyFont="1" applyAlignment="1">
      <alignment/>
    </xf>
    <xf numFmtId="0" fontId="6" fillId="32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0" borderId="0" xfId="0" applyNumberFormat="1" applyFont="1" applyFill="1" applyAlignment="1">
      <alignment/>
    </xf>
    <xf numFmtId="20" fontId="4" fillId="0" borderId="0" xfId="0" applyNumberFormat="1" applyFont="1" applyAlignment="1">
      <alignment/>
    </xf>
    <xf numFmtId="20" fontId="4" fillId="0" borderId="0" xfId="0" applyNumberFormat="1" applyFont="1" applyAlignment="1">
      <alignment horizontal="center"/>
    </xf>
    <xf numFmtId="20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20" fontId="11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172" fontId="4" fillId="0" borderId="0" xfId="0" applyNumberFormat="1" applyFont="1" applyAlignment="1">
      <alignment horizont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right" vertical="center"/>
    </xf>
    <xf numFmtId="172" fontId="11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2" fillId="0" borderId="0" xfId="53" applyAlignment="1" applyProtection="1">
      <alignment/>
      <protection/>
    </xf>
    <xf numFmtId="20" fontId="2" fillId="0" borderId="0" xfId="53" applyNumberFormat="1" applyFont="1" applyAlignment="1" applyProtection="1">
      <alignment/>
      <protection/>
    </xf>
    <xf numFmtId="0" fontId="21" fillId="0" borderId="0" xfId="0" applyFont="1" applyFill="1" applyAlignment="1">
      <alignment/>
    </xf>
    <xf numFmtId="172" fontId="4" fillId="10" borderId="0" xfId="0" applyNumberFormat="1" applyFont="1" applyFill="1" applyAlignment="1">
      <alignment horizontal="right"/>
    </xf>
    <xf numFmtId="172" fontId="4" fillId="10" borderId="0" xfId="0" applyNumberFormat="1" applyFont="1" applyFill="1" applyAlignment="1">
      <alignment/>
    </xf>
    <xf numFmtId="20" fontId="4" fillId="10" borderId="0" xfId="0" applyNumberFormat="1" applyFont="1" applyFill="1" applyAlignment="1">
      <alignment/>
    </xf>
    <xf numFmtId="172" fontId="4" fillId="0" borderId="0" xfId="0" applyNumberFormat="1" applyFont="1" applyBorder="1" applyAlignment="1">
      <alignment/>
    </xf>
    <xf numFmtId="20" fontId="4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20" fontId="2" fillId="0" borderId="0" xfId="53" applyNumberFormat="1" applyFont="1" applyFill="1" applyAlignment="1" applyProtection="1">
      <alignment/>
      <protection/>
    </xf>
    <xf numFmtId="0" fontId="2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172" fontId="18" fillId="33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172" fontId="18" fillId="35" borderId="10" xfId="0" applyNumberFormat="1" applyFont="1" applyFill="1" applyBorder="1" applyAlignment="1">
      <alignment horizontal="center" vertical="center" wrapText="1"/>
    </xf>
    <xf numFmtId="172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0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20" fontId="8" fillId="0" borderId="10" xfId="0" applyNumberFormat="1" applyFont="1" applyBorder="1" applyAlignment="1">
      <alignment/>
    </xf>
    <xf numFmtId="20" fontId="4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horizontal="right"/>
    </xf>
    <xf numFmtId="20" fontId="18" fillId="33" borderId="10" xfId="0" applyNumberFormat="1" applyFont="1" applyFill="1" applyBorder="1" applyAlignment="1">
      <alignment horizontal="center" vertical="center"/>
    </xf>
    <xf numFmtId="20" fontId="18" fillId="35" borderId="10" xfId="0" applyNumberFormat="1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right"/>
    </xf>
    <xf numFmtId="0" fontId="18" fillId="4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17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18" fillId="34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11" fillId="0" borderId="0" xfId="0" applyFont="1" applyFill="1" applyBorder="1" applyAlignment="1">
      <alignment vertic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172" fontId="18" fillId="0" borderId="0" xfId="0" applyNumberFormat="1" applyFont="1" applyFill="1" applyBorder="1" applyAlignment="1">
      <alignment horizontal="center" vertical="center" wrapText="1"/>
    </xf>
    <xf numFmtId="20" fontId="11" fillId="0" borderId="0" xfId="0" applyNumberFormat="1" applyFont="1" applyFill="1" applyBorder="1" applyAlignment="1">
      <alignment horizontal="center" vertical="center"/>
    </xf>
    <xf numFmtId="172" fontId="18" fillId="0" borderId="0" xfId="0" applyNumberFormat="1" applyFont="1" applyBorder="1" applyAlignment="1">
      <alignment horizontal="center"/>
    </xf>
    <xf numFmtId="20" fontId="11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6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172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72" fontId="18" fillId="0" borderId="0" xfId="0" applyNumberFormat="1" applyFont="1" applyBorder="1" applyAlignment="1">
      <alignment horizontal="center" vertical="center"/>
    </xf>
    <xf numFmtId="20" fontId="11" fillId="0" borderId="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2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4" fillId="0" borderId="15" xfId="0" applyFont="1" applyBorder="1" applyAlignment="1">
      <alignment/>
    </xf>
    <xf numFmtId="14" fontId="28" fillId="0" borderId="16" xfId="0" applyNumberFormat="1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5" xfId="0" applyFont="1" applyBorder="1" applyAlignment="1">
      <alignment/>
    </xf>
    <xf numFmtId="0" fontId="2" fillId="0" borderId="0" xfId="53" applyFill="1" applyBorder="1" applyAlignment="1" applyProtection="1">
      <alignment vertical="center"/>
      <protection/>
    </xf>
    <xf numFmtId="0" fontId="2" fillId="0" borderId="18" xfId="53" applyFill="1" applyBorder="1" applyAlignment="1" applyProtection="1">
      <alignment vertical="center"/>
      <protection/>
    </xf>
    <xf numFmtId="0" fontId="5" fillId="0" borderId="15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172" fontId="18" fillId="0" borderId="19" xfId="0" applyNumberFormat="1" applyFont="1" applyBorder="1" applyAlignment="1">
      <alignment horizontal="center"/>
    </xf>
    <xf numFmtId="20" fontId="18" fillId="0" borderId="19" xfId="0" applyNumberFormat="1" applyFont="1" applyBorder="1" applyAlignment="1">
      <alignment horizontal="center"/>
    </xf>
    <xf numFmtId="0" fontId="18" fillId="36" borderId="19" xfId="0" applyFont="1" applyFill="1" applyBorder="1" applyAlignment="1">
      <alignment horizontal="right"/>
    </xf>
    <xf numFmtId="0" fontId="18" fillId="36" borderId="20" xfId="0" applyFont="1" applyFill="1" applyBorder="1" applyAlignment="1">
      <alignment horizontal="right"/>
    </xf>
    <xf numFmtId="0" fontId="20" fillId="0" borderId="16" xfId="0" applyFont="1" applyBorder="1" applyAlignment="1">
      <alignment/>
    </xf>
    <xf numFmtId="14" fontId="28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8" fillId="0" borderId="21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8" fillId="0" borderId="19" xfId="0" applyFont="1" applyFill="1" applyBorder="1" applyAlignment="1">
      <alignment horizontal="right"/>
    </xf>
    <xf numFmtId="0" fontId="12" fillId="0" borderId="13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/>
    </xf>
    <xf numFmtId="0" fontId="18" fillId="0" borderId="10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37" borderId="19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8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11" fillId="0" borderId="26" xfId="0" applyFont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20" fontId="11" fillId="0" borderId="26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17" fillId="0" borderId="27" xfId="0" applyFont="1" applyBorder="1" applyAlignment="1">
      <alignment horizontal="right"/>
    </xf>
    <xf numFmtId="20" fontId="18" fillId="33" borderId="28" xfId="0" applyNumberFormat="1" applyFont="1" applyFill="1" applyBorder="1" applyAlignment="1">
      <alignment horizontal="center" vertical="center"/>
    </xf>
    <xf numFmtId="20" fontId="18" fillId="35" borderId="28" xfId="0" applyNumberFormat="1" applyFont="1" applyFill="1" applyBorder="1" applyAlignment="1">
      <alignment horizontal="center" vertical="center"/>
    </xf>
    <xf numFmtId="0" fontId="5" fillId="36" borderId="29" xfId="0" applyFont="1" applyFill="1" applyBorder="1" applyAlignment="1">
      <alignment/>
    </xf>
    <xf numFmtId="20" fontId="18" fillId="0" borderId="30" xfId="0" applyNumberFormat="1" applyFont="1" applyBorder="1" applyAlignment="1">
      <alignment horizontal="center"/>
    </xf>
    <xf numFmtId="0" fontId="18" fillId="0" borderId="29" xfId="0" applyFont="1" applyFill="1" applyBorder="1" applyAlignment="1">
      <alignment/>
    </xf>
    <xf numFmtId="20" fontId="5" fillId="0" borderId="28" xfId="0" applyNumberFormat="1" applyFont="1" applyBorder="1" applyAlignment="1">
      <alignment horizontal="center"/>
    </xf>
    <xf numFmtId="20" fontId="4" fillId="0" borderId="28" xfId="0" applyNumberFormat="1" applyFont="1" applyBorder="1" applyAlignment="1">
      <alignment horizontal="center"/>
    </xf>
    <xf numFmtId="0" fontId="4" fillId="0" borderId="28" xfId="0" applyFont="1" applyBorder="1" applyAlignment="1">
      <alignment/>
    </xf>
    <xf numFmtId="20" fontId="24" fillId="0" borderId="28" xfId="0" applyNumberFormat="1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33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172" fontId="5" fillId="38" borderId="0" xfId="0" applyNumberFormat="1" applyFont="1" applyFill="1" applyAlignment="1">
      <alignment horizontal="right"/>
    </xf>
    <xf numFmtId="172" fontId="5" fillId="38" borderId="0" xfId="0" applyNumberFormat="1" applyFont="1" applyFill="1" applyAlignment="1">
      <alignment horizontal="center"/>
    </xf>
    <xf numFmtId="1" fontId="5" fillId="38" borderId="0" xfId="0" applyNumberFormat="1" applyFont="1" applyFill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/>
    </xf>
    <xf numFmtId="20" fontId="4" fillId="0" borderId="10" xfId="0" applyNumberFormat="1" applyFont="1" applyFill="1" applyBorder="1" applyAlignment="1">
      <alignment/>
    </xf>
    <xf numFmtId="0" fontId="4" fillId="38" borderId="10" xfId="0" applyFont="1" applyFill="1" applyBorder="1" applyAlignment="1">
      <alignment/>
    </xf>
    <xf numFmtId="172" fontId="4" fillId="38" borderId="10" xfId="0" applyNumberFormat="1" applyFont="1" applyFill="1" applyBorder="1" applyAlignment="1">
      <alignment horizontal="right"/>
    </xf>
    <xf numFmtId="172" fontId="4" fillId="38" borderId="10" xfId="0" applyNumberFormat="1" applyFont="1" applyFill="1" applyBorder="1" applyAlignment="1">
      <alignment/>
    </xf>
    <xf numFmtId="20" fontId="4" fillId="38" borderId="10" xfId="0" applyNumberFormat="1" applyFont="1" applyFill="1" applyBorder="1" applyAlignment="1">
      <alignment/>
    </xf>
    <xf numFmtId="0" fontId="4" fillId="38" borderId="10" xfId="0" applyFont="1" applyFill="1" applyBorder="1" applyAlignment="1">
      <alignment horizontal="center"/>
    </xf>
    <xf numFmtId="0" fontId="21" fillId="38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/>
    </xf>
    <xf numFmtId="0" fontId="5" fillId="18" borderId="10" xfId="0" applyFont="1" applyFill="1" applyBorder="1" applyAlignment="1">
      <alignment/>
    </xf>
    <xf numFmtId="0" fontId="4" fillId="18" borderId="10" xfId="0" applyFont="1" applyFill="1" applyBorder="1" applyAlignment="1">
      <alignment/>
    </xf>
    <xf numFmtId="0" fontId="5" fillId="18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5" fillId="39" borderId="10" xfId="0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5" fillId="39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left"/>
    </xf>
    <xf numFmtId="0" fontId="5" fillId="38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4" fillId="40" borderId="10" xfId="0" applyFont="1" applyFill="1" applyBorder="1" applyAlignment="1">
      <alignment/>
    </xf>
    <xf numFmtId="0" fontId="8" fillId="40" borderId="10" xfId="0" applyFont="1" applyFill="1" applyBorder="1" applyAlignment="1">
      <alignment horizontal="left"/>
    </xf>
    <xf numFmtId="0" fontId="8" fillId="4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5" fillId="41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8" fillId="38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40" borderId="10" xfId="0" applyFont="1" applyFill="1" applyBorder="1" applyAlignment="1">
      <alignment/>
    </xf>
    <xf numFmtId="0" fontId="5" fillId="0" borderId="34" xfId="0" applyFont="1" applyBorder="1" applyAlignment="1">
      <alignment/>
    </xf>
    <xf numFmtId="0" fontId="4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172" fontId="4" fillId="4" borderId="10" xfId="0" applyNumberFormat="1" applyFont="1" applyFill="1" applyBorder="1" applyAlignment="1">
      <alignment/>
    </xf>
    <xf numFmtId="20" fontId="4" fillId="4" borderId="10" xfId="0" applyNumberFormat="1" applyFont="1" applyFill="1" applyBorder="1" applyAlignment="1">
      <alignment/>
    </xf>
    <xf numFmtId="172" fontId="18" fillId="0" borderId="10" xfId="0" applyNumberFormat="1" applyFont="1" applyFill="1" applyBorder="1" applyAlignment="1">
      <alignment horizontal="center" vertical="center" wrapText="1"/>
    </xf>
    <xf numFmtId="20" fontId="18" fillId="0" borderId="10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0" fontId="18" fillId="18" borderId="13" xfId="0" applyFont="1" applyFill="1" applyBorder="1" applyAlignment="1">
      <alignment/>
    </xf>
    <xf numFmtId="0" fontId="18" fillId="42" borderId="35" xfId="0" applyFont="1" applyFill="1" applyBorder="1" applyAlignment="1">
      <alignment/>
    </xf>
    <xf numFmtId="0" fontId="18" fillId="36" borderId="20" xfId="0" applyFont="1" applyFill="1" applyBorder="1" applyAlignment="1">
      <alignment/>
    </xf>
    <xf numFmtId="0" fontId="18" fillId="42" borderId="36" xfId="0" applyFont="1" applyFill="1" applyBorder="1" applyAlignment="1">
      <alignment/>
    </xf>
    <xf numFmtId="0" fontId="18" fillId="42" borderId="29" xfId="0" applyFont="1" applyFill="1" applyBorder="1" applyAlignment="1">
      <alignment/>
    </xf>
    <xf numFmtId="0" fontId="18" fillId="42" borderId="29" xfId="0" applyFont="1" applyFill="1" applyBorder="1" applyAlignment="1">
      <alignment horizontal="center"/>
    </xf>
    <xf numFmtId="20" fontId="18" fillId="43" borderId="19" xfId="0" applyNumberFormat="1" applyFont="1" applyFill="1" applyBorder="1" applyAlignment="1">
      <alignment horizontal="center"/>
    </xf>
    <xf numFmtId="20" fontId="18" fillId="43" borderId="30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5" fillId="38" borderId="0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20" fontId="4" fillId="0" borderId="34" xfId="0" applyNumberFormat="1" applyFont="1" applyFill="1" applyBorder="1" applyAlignment="1">
      <alignment/>
    </xf>
    <xf numFmtId="20" fontId="4" fillId="38" borderId="34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72" fontId="4" fillId="0" borderId="26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24" fillId="0" borderId="39" xfId="0" applyFont="1" applyFill="1" applyBorder="1" applyAlignment="1">
      <alignment/>
    </xf>
    <xf numFmtId="0" fontId="4" fillId="40" borderId="40" xfId="0" applyFont="1" applyFill="1" applyBorder="1" applyAlignment="1">
      <alignment/>
    </xf>
    <xf numFmtId="0" fontId="4" fillId="40" borderId="41" xfId="0" applyFont="1" applyFill="1" applyBorder="1" applyAlignment="1">
      <alignment/>
    </xf>
    <xf numFmtId="0" fontId="24" fillId="0" borderId="24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20" fontId="4" fillId="0" borderId="11" xfId="0" applyNumberFormat="1" applyFont="1" applyBorder="1" applyAlignment="1">
      <alignment horizontal="center"/>
    </xf>
    <xf numFmtId="20" fontId="4" fillId="0" borderId="27" xfId="0" applyNumberFormat="1" applyFont="1" applyBorder="1" applyAlignment="1">
      <alignment horizontal="center"/>
    </xf>
    <xf numFmtId="0" fontId="5" fillId="39" borderId="13" xfId="0" applyFont="1" applyFill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 horizontal="right"/>
    </xf>
    <xf numFmtId="172" fontId="5" fillId="0" borderId="41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20" fontId="5" fillId="0" borderId="42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/>
    </xf>
    <xf numFmtId="0" fontId="5" fillId="39" borderId="0" xfId="0" applyFont="1" applyFill="1" applyAlignment="1">
      <alignment/>
    </xf>
    <xf numFmtId="0" fontId="4" fillId="0" borderId="34" xfId="0" applyFont="1" applyBorder="1" applyAlignment="1">
      <alignment/>
    </xf>
    <xf numFmtId="0" fontId="7" fillId="0" borderId="10" xfId="0" applyFont="1" applyFill="1" applyBorder="1" applyAlignment="1">
      <alignment/>
    </xf>
    <xf numFmtId="172" fontId="4" fillId="0" borderId="11" xfId="0" applyNumberFormat="1" applyFont="1" applyFill="1" applyBorder="1" applyAlignment="1">
      <alignment/>
    </xf>
    <xf numFmtId="20" fontId="4" fillId="0" borderId="11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49" fontId="27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8" borderId="0" xfId="0" applyFont="1" applyFill="1" applyAlignment="1">
      <alignment horizontal="center"/>
    </xf>
    <xf numFmtId="0" fontId="5" fillId="18" borderId="34" xfId="0" applyFont="1" applyFill="1" applyBorder="1" applyAlignment="1">
      <alignment horizontal="left"/>
    </xf>
    <xf numFmtId="0" fontId="5" fillId="18" borderId="21" xfId="0" applyFont="1" applyFill="1" applyBorder="1" applyAlignment="1">
      <alignment horizontal="left"/>
    </xf>
    <xf numFmtId="0" fontId="5" fillId="18" borderId="26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5" fillId="38" borderId="34" xfId="0" applyFont="1" applyFill="1" applyBorder="1" applyAlignment="1">
      <alignment horizontal="left"/>
    </xf>
    <xf numFmtId="0" fontId="5" fillId="38" borderId="21" xfId="0" applyFont="1" applyFill="1" applyBorder="1" applyAlignment="1">
      <alignment horizontal="left"/>
    </xf>
    <xf numFmtId="0" fontId="5" fillId="38" borderId="26" xfId="0" applyFont="1" applyFill="1" applyBorder="1" applyAlignment="1">
      <alignment horizontal="left"/>
    </xf>
    <xf numFmtId="0" fontId="5" fillId="18" borderId="10" xfId="0" applyFont="1" applyFill="1" applyBorder="1" applyAlignment="1">
      <alignment horizontal="center"/>
    </xf>
    <xf numFmtId="172" fontId="4" fillId="38" borderId="10" xfId="0" applyNumberFormat="1" applyFont="1" applyFill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18" fillId="44" borderId="13" xfId="0" applyFont="1" applyFill="1" applyBorder="1" applyAlignment="1">
      <alignment horizontal="center" vertical="center"/>
    </xf>
    <xf numFmtId="0" fontId="18" fillId="44" borderId="10" xfId="0" applyFont="1" applyFill="1" applyBorder="1" applyAlignment="1">
      <alignment horizontal="center" vertical="center"/>
    </xf>
    <xf numFmtId="0" fontId="26" fillId="44" borderId="13" xfId="0" applyFont="1" applyFill="1" applyBorder="1" applyAlignment="1">
      <alignment horizontal="center" vertical="center"/>
    </xf>
    <xf numFmtId="0" fontId="26" fillId="44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20" fontId="11" fillId="0" borderId="0" xfId="0" applyNumberFormat="1" applyFont="1" applyBorder="1" applyAlignment="1">
      <alignment horizontal="center" vertical="center"/>
    </xf>
    <xf numFmtId="172" fontId="18" fillId="0" borderId="0" xfId="0" applyNumberFormat="1" applyFont="1" applyBorder="1" applyAlignment="1">
      <alignment horizontal="center" vertical="center"/>
    </xf>
    <xf numFmtId="0" fontId="20" fillId="0" borderId="4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14" fontId="28" fillId="0" borderId="43" xfId="0" applyNumberFormat="1" applyFont="1" applyBorder="1" applyAlignment="1">
      <alignment horizontal="center"/>
    </xf>
    <xf numFmtId="14" fontId="28" fillId="0" borderId="16" xfId="0" applyNumberFormat="1" applyFont="1" applyBorder="1" applyAlignment="1">
      <alignment horizontal="center"/>
    </xf>
    <xf numFmtId="14" fontId="28" fillId="0" borderId="44" xfId="0" applyNumberFormat="1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33" borderId="13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0" fontId="18" fillId="45" borderId="13" xfId="0" applyFont="1" applyFill="1" applyBorder="1" applyAlignment="1">
      <alignment horizontal="center"/>
    </xf>
    <xf numFmtId="0" fontId="18" fillId="45" borderId="10" xfId="0" applyFont="1" applyFill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8" fillId="33" borderId="13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5" fillId="41" borderId="13" xfId="0" applyFont="1" applyFill="1" applyBorder="1" applyAlignment="1">
      <alignment horizontal="right"/>
    </xf>
    <xf numFmtId="0" fontId="5" fillId="41" borderId="10" xfId="0" applyFont="1" applyFill="1" applyBorder="1" applyAlignment="1">
      <alignment horizontal="right"/>
    </xf>
    <xf numFmtId="0" fontId="5" fillId="41" borderId="35" xfId="0" applyFont="1" applyFill="1" applyBorder="1" applyAlignment="1">
      <alignment horizontal="right"/>
    </xf>
    <xf numFmtId="0" fontId="5" fillId="41" borderId="26" xfId="0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4" fillId="0" borderId="37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40" borderId="43" xfId="0" applyFont="1" applyFill="1" applyBorder="1" applyAlignment="1">
      <alignment horizontal="center"/>
    </xf>
    <xf numFmtId="0" fontId="8" fillId="40" borderId="16" xfId="0" applyFont="1" applyFill="1" applyBorder="1" applyAlignment="1">
      <alignment horizontal="center"/>
    </xf>
    <xf numFmtId="0" fontId="8" fillId="40" borderId="44" xfId="0" applyFont="1" applyFill="1" applyBorder="1" applyAlignment="1">
      <alignment horizontal="center"/>
    </xf>
    <xf numFmtId="0" fontId="5" fillId="40" borderId="43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40" borderId="44" xfId="0" applyFont="1" applyFill="1" applyBorder="1" applyAlignment="1">
      <alignment horizontal="center"/>
    </xf>
    <xf numFmtId="0" fontId="3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png" /><Relationship Id="rId21" Type="http://schemas.openxmlformats.org/officeDocument/2006/relationships/image" Target="../media/image22.png" /><Relationship Id="rId22" Type="http://schemas.openxmlformats.org/officeDocument/2006/relationships/image" Target="../media/image23.png" /><Relationship Id="rId23" Type="http://schemas.openxmlformats.org/officeDocument/2006/relationships/image" Target="../media/image24.png" /><Relationship Id="rId24" Type="http://schemas.openxmlformats.org/officeDocument/2006/relationships/image" Target="../media/image25.png" /><Relationship Id="rId25" Type="http://schemas.openxmlformats.org/officeDocument/2006/relationships/image" Target="../media/image26.png" /><Relationship Id="rId26" Type="http://schemas.openxmlformats.org/officeDocument/2006/relationships/image" Target="../media/image2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2.png" /><Relationship Id="rId3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Relationship Id="rId2" Type="http://schemas.openxmlformats.org/officeDocument/2006/relationships/image" Target="../media/image5.png" /><Relationship Id="rId3" Type="http://schemas.openxmlformats.org/officeDocument/2006/relationships/image" Target="../media/image15.png" /><Relationship Id="rId4" Type="http://schemas.openxmlformats.org/officeDocument/2006/relationships/image" Target="../media/image2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Relationship Id="rId2" Type="http://schemas.openxmlformats.org/officeDocument/2006/relationships/image" Target="../media/image31.png" /><Relationship Id="rId3" Type="http://schemas.openxmlformats.org/officeDocument/2006/relationships/image" Target="../media/image5.png" /><Relationship Id="rId4" Type="http://schemas.openxmlformats.org/officeDocument/2006/relationships/image" Target="../media/image22.png" /><Relationship Id="rId5" Type="http://schemas.openxmlformats.org/officeDocument/2006/relationships/image" Target="../media/image6.png" /><Relationship Id="rId6" Type="http://schemas.openxmlformats.org/officeDocument/2006/relationships/image" Target="../media/image32.png" /><Relationship Id="rId7" Type="http://schemas.openxmlformats.org/officeDocument/2006/relationships/image" Target="../media/image2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11</xdr:row>
      <xdr:rowOff>0</xdr:rowOff>
    </xdr:from>
    <xdr:to>
      <xdr:col>2</xdr:col>
      <xdr:colOff>257175</xdr:colOff>
      <xdr:row>12</xdr:row>
      <xdr:rowOff>0</xdr:rowOff>
    </xdr:to>
    <xdr:pic>
      <xdr:nvPicPr>
        <xdr:cNvPr id="1" name="Picture 1" descr="Drapeau_belgique_juillet_ani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847850"/>
          <a:ext cx="323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2009775</xdr:colOff>
      <xdr:row>82</xdr:row>
      <xdr:rowOff>9525</xdr:rowOff>
    </xdr:from>
    <xdr:to>
      <xdr:col>3</xdr:col>
      <xdr:colOff>3362325</xdr:colOff>
      <xdr:row>83</xdr:row>
      <xdr:rowOff>9525</xdr:rowOff>
    </xdr:to>
    <xdr:sp>
      <xdr:nvSpPr>
        <xdr:cNvPr id="2" name="AutoShape 25"/>
        <xdr:cNvSpPr>
          <a:spLocks/>
        </xdr:cNvSpPr>
      </xdr:nvSpPr>
      <xdr:spPr>
        <a:xfrm>
          <a:off x="2733675" y="14963775"/>
          <a:ext cx="1352550" cy="219075"/>
        </a:xfrm>
        <a:prstGeom prst="roundRect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VILLE-POMMEROEUL</a:t>
          </a:r>
        </a:p>
      </xdr:txBody>
    </xdr:sp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171450</xdr:colOff>
      <xdr:row>84</xdr:row>
      <xdr:rowOff>0</xdr:rowOff>
    </xdr:to>
    <xdr:pic>
      <xdr:nvPicPr>
        <xdr:cNvPr id="3" name="Picture 97" descr="Middenber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53638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84</xdr:row>
      <xdr:rowOff>0</xdr:rowOff>
    </xdr:from>
    <xdr:to>
      <xdr:col>3</xdr:col>
      <xdr:colOff>180975</xdr:colOff>
      <xdr:row>84</xdr:row>
      <xdr:rowOff>0</xdr:rowOff>
    </xdr:to>
    <xdr:pic>
      <xdr:nvPicPr>
        <xdr:cNvPr id="4" name="Picture 101" descr="Middenber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53638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104</xdr:row>
      <xdr:rowOff>9525</xdr:rowOff>
    </xdr:from>
    <xdr:to>
      <xdr:col>3</xdr:col>
      <xdr:colOff>228600</xdr:colOff>
      <xdr:row>104</xdr:row>
      <xdr:rowOff>200025</xdr:rowOff>
    </xdr:to>
    <xdr:pic>
      <xdr:nvPicPr>
        <xdr:cNvPr id="5" name="Picture 129" descr="Circuit loca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18773775"/>
          <a:ext cx="219075" cy="190500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  <xdr:twoCellAnchor>
    <xdr:from>
      <xdr:col>1</xdr:col>
      <xdr:colOff>19050</xdr:colOff>
      <xdr:row>117</xdr:row>
      <xdr:rowOff>19050</xdr:rowOff>
    </xdr:from>
    <xdr:to>
      <xdr:col>1</xdr:col>
      <xdr:colOff>209550</xdr:colOff>
      <xdr:row>118</xdr:row>
      <xdr:rowOff>19050</xdr:rowOff>
    </xdr:to>
    <xdr:pic>
      <xdr:nvPicPr>
        <xdr:cNvPr id="6" name="Picture 132" descr="Kruispun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211264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141</xdr:row>
      <xdr:rowOff>152400</xdr:rowOff>
    </xdr:from>
    <xdr:to>
      <xdr:col>1</xdr:col>
      <xdr:colOff>209550</xdr:colOff>
      <xdr:row>142</xdr:row>
      <xdr:rowOff>152400</xdr:rowOff>
    </xdr:to>
    <xdr:pic>
      <xdr:nvPicPr>
        <xdr:cNvPr id="7" name="Picture 142" descr="Kruispun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252126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158</xdr:row>
      <xdr:rowOff>9525</xdr:rowOff>
    </xdr:from>
    <xdr:to>
      <xdr:col>1</xdr:col>
      <xdr:colOff>209550</xdr:colOff>
      <xdr:row>159</xdr:row>
      <xdr:rowOff>9525</xdr:rowOff>
    </xdr:to>
    <xdr:pic>
      <xdr:nvPicPr>
        <xdr:cNvPr id="8" name="Picture 159" descr="Kruispun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278892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107</xdr:row>
      <xdr:rowOff>28575</xdr:rowOff>
    </xdr:from>
    <xdr:to>
      <xdr:col>2</xdr:col>
      <xdr:colOff>228600</xdr:colOff>
      <xdr:row>108</xdr:row>
      <xdr:rowOff>0</xdr:rowOff>
    </xdr:to>
    <xdr:pic>
      <xdr:nvPicPr>
        <xdr:cNvPr id="9" name="Picture 161" descr="AankomstVla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19383375"/>
          <a:ext cx="219075" cy="16192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>
    <xdr:from>
      <xdr:col>2</xdr:col>
      <xdr:colOff>9525</xdr:colOff>
      <xdr:row>159</xdr:row>
      <xdr:rowOff>28575</xdr:rowOff>
    </xdr:from>
    <xdr:to>
      <xdr:col>2</xdr:col>
      <xdr:colOff>228600</xdr:colOff>
      <xdr:row>160</xdr:row>
      <xdr:rowOff>28575</xdr:rowOff>
    </xdr:to>
    <xdr:pic>
      <xdr:nvPicPr>
        <xdr:cNvPr id="10" name="Picture 162" descr="AankomstVla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28070175"/>
          <a:ext cx="219075" cy="19050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>
    <xdr:from>
      <xdr:col>2</xdr:col>
      <xdr:colOff>9525</xdr:colOff>
      <xdr:row>163</xdr:row>
      <xdr:rowOff>28575</xdr:rowOff>
    </xdr:from>
    <xdr:to>
      <xdr:col>2</xdr:col>
      <xdr:colOff>228600</xdr:colOff>
      <xdr:row>164</xdr:row>
      <xdr:rowOff>0</xdr:rowOff>
    </xdr:to>
    <xdr:pic>
      <xdr:nvPicPr>
        <xdr:cNvPr id="11" name="Picture 164" descr="AankomstVla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28870275"/>
          <a:ext cx="219075" cy="28575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3</xdr:col>
      <xdr:colOff>1466850</xdr:colOff>
      <xdr:row>127</xdr:row>
      <xdr:rowOff>28575</xdr:rowOff>
    </xdr:from>
    <xdr:to>
      <xdr:col>3</xdr:col>
      <xdr:colOff>1819275</xdr:colOff>
      <xdr:row>127</xdr:row>
      <xdr:rowOff>123825</xdr:rowOff>
    </xdr:to>
    <xdr:pic>
      <xdr:nvPicPr>
        <xdr:cNvPr id="12" name="Picture 172" descr="Kassei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0" y="22783800"/>
          <a:ext cx="3524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28</xdr:row>
      <xdr:rowOff>0</xdr:rowOff>
    </xdr:from>
    <xdr:to>
      <xdr:col>1</xdr:col>
      <xdr:colOff>219075</xdr:colOff>
      <xdr:row>29</xdr:row>
      <xdr:rowOff>0</xdr:rowOff>
    </xdr:to>
    <xdr:pic>
      <xdr:nvPicPr>
        <xdr:cNvPr id="13" name="Picture 3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7175" y="5153025"/>
          <a:ext cx="1619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47625</xdr:colOff>
      <xdr:row>28</xdr:row>
      <xdr:rowOff>0</xdr:rowOff>
    </xdr:from>
    <xdr:to>
      <xdr:col>2</xdr:col>
      <xdr:colOff>219075</xdr:colOff>
      <xdr:row>29</xdr:row>
      <xdr:rowOff>9525</xdr:rowOff>
    </xdr:to>
    <xdr:pic>
      <xdr:nvPicPr>
        <xdr:cNvPr id="14" name="Picture 3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5153025"/>
          <a:ext cx="171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47625</xdr:colOff>
      <xdr:row>127</xdr:row>
      <xdr:rowOff>28575</xdr:rowOff>
    </xdr:from>
    <xdr:to>
      <xdr:col>2</xdr:col>
      <xdr:colOff>219075</xdr:colOff>
      <xdr:row>128</xdr:row>
      <xdr:rowOff>38100</xdr:rowOff>
    </xdr:to>
    <xdr:pic>
      <xdr:nvPicPr>
        <xdr:cNvPr id="15" name="Picture 4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22783800"/>
          <a:ext cx="171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137</xdr:row>
      <xdr:rowOff>152400</xdr:rowOff>
    </xdr:from>
    <xdr:to>
      <xdr:col>1</xdr:col>
      <xdr:colOff>200025</xdr:colOff>
      <xdr:row>139</xdr:row>
      <xdr:rowOff>0</xdr:rowOff>
    </xdr:to>
    <xdr:pic>
      <xdr:nvPicPr>
        <xdr:cNvPr id="16" name="Picture 4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8600" y="24564975"/>
          <a:ext cx="171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</xdr:colOff>
      <xdr:row>127</xdr:row>
      <xdr:rowOff>28575</xdr:rowOff>
    </xdr:from>
    <xdr:to>
      <xdr:col>1</xdr:col>
      <xdr:colOff>209550</xdr:colOff>
      <xdr:row>128</xdr:row>
      <xdr:rowOff>38100</xdr:rowOff>
    </xdr:to>
    <xdr:pic>
      <xdr:nvPicPr>
        <xdr:cNvPr id="17" name="Picture 4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8125" y="22783800"/>
          <a:ext cx="171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</xdr:colOff>
      <xdr:row>137</xdr:row>
      <xdr:rowOff>0</xdr:rowOff>
    </xdr:from>
    <xdr:to>
      <xdr:col>2</xdr:col>
      <xdr:colOff>200025</xdr:colOff>
      <xdr:row>138</xdr:row>
      <xdr:rowOff>9525</xdr:rowOff>
    </xdr:to>
    <xdr:pic>
      <xdr:nvPicPr>
        <xdr:cNvPr id="18" name="Picture 43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5775" y="24412575"/>
          <a:ext cx="171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</xdr:colOff>
      <xdr:row>138</xdr:row>
      <xdr:rowOff>0</xdr:rowOff>
    </xdr:from>
    <xdr:to>
      <xdr:col>2</xdr:col>
      <xdr:colOff>200025</xdr:colOff>
      <xdr:row>139</xdr:row>
      <xdr:rowOff>9525</xdr:rowOff>
    </xdr:to>
    <xdr:pic>
      <xdr:nvPicPr>
        <xdr:cNvPr id="19" name="Picture 43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5775" y="24574500"/>
          <a:ext cx="171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</xdr:colOff>
      <xdr:row>142</xdr:row>
      <xdr:rowOff>0</xdr:rowOff>
    </xdr:from>
    <xdr:to>
      <xdr:col>2</xdr:col>
      <xdr:colOff>200025</xdr:colOff>
      <xdr:row>143</xdr:row>
      <xdr:rowOff>9525</xdr:rowOff>
    </xdr:to>
    <xdr:pic>
      <xdr:nvPicPr>
        <xdr:cNvPr id="20" name="Picture 43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5775" y="25222200"/>
          <a:ext cx="171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142</xdr:row>
      <xdr:rowOff>152400</xdr:rowOff>
    </xdr:from>
    <xdr:to>
      <xdr:col>1</xdr:col>
      <xdr:colOff>200025</xdr:colOff>
      <xdr:row>144</xdr:row>
      <xdr:rowOff>0</xdr:rowOff>
    </xdr:to>
    <xdr:pic>
      <xdr:nvPicPr>
        <xdr:cNvPr id="21" name="Picture 43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8600" y="25374600"/>
          <a:ext cx="171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</xdr:colOff>
      <xdr:row>144</xdr:row>
      <xdr:rowOff>9525</xdr:rowOff>
    </xdr:from>
    <xdr:to>
      <xdr:col>2</xdr:col>
      <xdr:colOff>200025</xdr:colOff>
      <xdr:row>145</xdr:row>
      <xdr:rowOff>19050</xdr:rowOff>
    </xdr:to>
    <xdr:pic>
      <xdr:nvPicPr>
        <xdr:cNvPr id="22" name="Picture 43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5775" y="25555575"/>
          <a:ext cx="171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143</xdr:row>
      <xdr:rowOff>152400</xdr:rowOff>
    </xdr:from>
    <xdr:to>
      <xdr:col>1</xdr:col>
      <xdr:colOff>200025</xdr:colOff>
      <xdr:row>145</xdr:row>
      <xdr:rowOff>0</xdr:rowOff>
    </xdr:to>
    <xdr:pic>
      <xdr:nvPicPr>
        <xdr:cNvPr id="23" name="Picture 43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8600" y="25536525"/>
          <a:ext cx="171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144</xdr:row>
      <xdr:rowOff>152400</xdr:rowOff>
    </xdr:from>
    <xdr:to>
      <xdr:col>1</xdr:col>
      <xdr:colOff>200025</xdr:colOff>
      <xdr:row>146</xdr:row>
      <xdr:rowOff>0</xdr:rowOff>
    </xdr:to>
    <xdr:pic>
      <xdr:nvPicPr>
        <xdr:cNvPr id="24" name="Picture 44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8600" y="25698450"/>
          <a:ext cx="171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</xdr:colOff>
      <xdr:row>148</xdr:row>
      <xdr:rowOff>9525</xdr:rowOff>
    </xdr:from>
    <xdr:to>
      <xdr:col>1</xdr:col>
      <xdr:colOff>209550</xdr:colOff>
      <xdr:row>149</xdr:row>
      <xdr:rowOff>19050</xdr:rowOff>
    </xdr:to>
    <xdr:pic>
      <xdr:nvPicPr>
        <xdr:cNvPr id="25" name="Picture 44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8125" y="26250900"/>
          <a:ext cx="171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66675</xdr:colOff>
      <xdr:row>158</xdr:row>
      <xdr:rowOff>9525</xdr:rowOff>
    </xdr:from>
    <xdr:to>
      <xdr:col>2</xdr:col>
      <xdr:colOff>238125</xdr:colOff>
      <xdr:row>159</xdr:row>
      <xdr:rowOff>19050</xdr:rowOff>
    </xdr:to>
    <xdr:pic>
      <xdr:nvPicPr>
        <xdr:cNvPr id="26" name="Picture 44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3875" y="27889200"/>
          <a:ext cx="171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142875</xdr:colOff>
      <xdr:row>10</xdr:row>
      <xdr:rowOff>0</xdr:rowOff>
    </xdr:to>
    <xdr:pic>
      <xdr:nvPicPr>
        <xdr:cNvPr id="27" name="Picture 453" descr="VerkeersLicht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0" y="168592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27</xdr:row>
      <xdr:rowOff>0</xdr:rowOff>
    </xdr:from>
    <xdr:to>
      <xdr:col>2</xdr:col>
      <xdr:colOff>219075</xdr:colOff>
      <xdr:row>28</xdr:row>
      <xdr:rowOff>0</xdr:rowOff>
    </xdr:to>
    <xdr:pic>
      <xdr:nvPicPr>
        <xdr:cNvPr id="28" name="Picture 459" descr="Middenber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4991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25</xdr:row>
      <xdr:rowOff>66675</xdr:rowOff>
    </xdr:from>
    <xdr:to>
      <xdr:col>2</xdr:col>
      <xdr:colOff>238125</xdr:colOff>
      <xdr:row>25</xdr:row>
      <xdr:rowOff>247650</xdr:rowOff>
    </xdr:to>
    <xdr:pic>
      <xdr:nvPicPr>
        <xdr:cNvPr id="29" name="Picture 537" descr="StartVla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5775" y="4543425"/>
          <a:ext cx="209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89</xdr:row>
      <xdr:rowOff>0</xdr:rowOff>
    </xdr:from>
    <xdr:to>
      <xdr:col>2</xdr:col>
      <xdr:colOff>209550</xdr:colOff>
      <xdr:row>90</xdr:row>
      <xdr:rowOff>0</xdr:rowOff>
    </xdr:to>
    <xdr:pic>
      <xdr:nvPicPr>
        <xdr:cNvPr id="30" name="Picture 54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5300" y="16173450"/>
          <a:ext cx="171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</xdr:colOff>
      <xdr:row>89</xdr:row>
      <xdr:rowOff>0</xdr:rowOff>
    </xdr:from>
    <xdr:to>
      <xdr:col>1</xdr:col>
      <xdr:colOff>209550</xdr:colOff>
      <xdr:row>90</xdr:row>
      <xdr:rowOff>0</xdr:rowOff>
    </xdr:to>
    <xdr:pic>
      <xdr:nvPicPr>
        <xdr:cNvPr id="31" name="Picture 55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8125" y="16173450"/>
          <a:ext cx="171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97</xdr:row>
      <xdr:rowOff>0</xdr:rowOff>
    </xdr:from>
    <xdr:to>
      <xdr:col>1</xdr:col>
      <xdr:colOff>228600</xdr:colOff>
      <xdr:row>98</xdr:row>
      <xdr:rowOff>9525</xdr:rowOff>
    </xdr:to>
    <xdr:pic>
      <xdr:nvPicPr>
        <xdr:cNvPr id="32" name="Picture 551" descr="d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57175" y="175164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97</xdr:row>
      <xdr:rowOff>9525</xdr:rowOff>
    </xdr:from>
    <xdr:to>
      <xdr:col>2</xdr:col>
      <xdr:colOff>209550</xdr:colOff>
      <xdr:row>98</xdr:row>
      <xdr:rowOff>19050</xdr:rowOff>
    </xdr:to>
    <xdr:pic>
      <xdr:nvPicPr>
        <xdr:cNvPr id="33" name="Picture 55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5300" y="17526000"/>
          <a:ext cx="171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47625</xdr:colOff>
      <xdr:row>110</xdr:row>
      <xdr:rowOff>9525</xdr:rowOff>
    </xdr:from>
    <xdr:to>
      <xdr:col>2</xdr:col>
      <xdr:colOff>219075</xdr:colOff>
      <xdr:row>110</xdr:row>
      <xdr:rowOff>180975</xdr:rowOff>
    </xdr:to>
    <xdr:pic>
      <xdr:nvPicPr>
        <xdr:cNvPr id="34" name="Picture 55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19878675"/>
          <a:ext cx="171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9525</xdr:colOff>
      <xdr:row>109</xdr:row>
      <xdr:rowOff>9525</xdr:rowOff>
    </xdr:from>
    <xdr:to>
      <xdr:col>3</xdr:col>
      <xdr:colOff>171450</xdr:colOff>
      <xdr:row>110</xdr:row>
      <xdr:rowOff>9525</xdr:rowOff>
    </xdr:to>
    <xdr:pic>
      <xdr:nvPicPr>
        <xdr:cNvPr id="35" name="Picture 557" descr="Middenber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9716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109</xdr:row>
      <xdr:rowOff>9525</xdr:rowOff>
    </xdr:from>
    <xdr:to>
      <xdr:col>2</xdr:col>
      <xdr:colOff>209550</xdr:colOff>
      <xdr:row>109</xdr:row>
      <xdr:rowOff>152400</xdr:rowOff>
    </xdr:to>
    <xdr:pic>
      <xdr:nvPicPr>
        <xdr:cNvPr id="36" name="Picture 55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19716750"/>
          <a:ext cx="1619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110</xdr:row>
      <xdr:rowOff>9525</xdr:rowOff>
    </xdr:from>
    <xdr:to>
      <xdr:col>1</xdr:col>
      <xdr:colOff>228600</xdr:colOff>
      <xdr:row>111</xdr:row>
      <xdr:rowOff>0</xdr:rowOff>
    </xdr:to>
    <xdr:pic>
      <xdr:nvPicPr>
        <xdr:cNvPr id="37" name="Picture 560" descr="d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57175" y="19878675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3190875</xdr:colOff>
      <xdr:row>103</xdr:row>
      <xdr:rowOff>0</xdr:rowOff>
    </xdr:from>
    <xdr:to>
      <xdr:col>3</xdr:col>
      <xdr:colOff>3362325</xdr:colOff>
      <xdr:row>104</xdr:row>
      <xdr:rowOff>9525</xdr:rowOff>
    </xdr:to>
    <xdr:pic>
      <xdr:nvPicPr>
        <xdr:cNvPr id="38" name="Picture 56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914775" y="18602325"/>
          <a:ext cx="171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127</xdr:row>
      <xdr:rowOff>28575</xdr:rowOff>
    </xdr:from>
    <xdr:to>
      <xdr:col>1</xdr:col>
      <xdr:colOff>200025</xdr:colOff>
      <xdr:row>128</xdr:row>
      <xdr:rowOff>38100</xdr:rowOff>
    </xdr:to>
    <xdr:pic>
      <xdr:nvPicPr>
        <xdr:cNvPr id="39" name="Picture 56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8600" y="22783800"/>
          <a:ext cx="171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124</xdr:row>
      <xdr:rowOff>9525</xdr:rowOff>
    </xdr:from>
    <xdr:to>
      <xdr:col>2</xdr:col>
      <xdr:colOff>228600</xdr:colOff>
      <xdr:row>124</xdr:row>
      <xdr:rowOff>180975</xdr:rowOff>
    </xdr:to>
    <xdr:pic>
      <xdr:nvPicPr>
        <xdr:cNvPr id="40" name="Picture 56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4350" y="22250400"/>
          <a:ext cx="171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1466850</xdr:colOff>
      <xdr:row>129</xdr:row>
      <xdr:rowOff>28575</xdr:rowOff>
    </xdr:from>
    <xdr:to>
      <xdr:col>3</xdr:col>
      <xdr:colOff>1819275</xdr:colOff>
      <xdr:row>129</xdr:row>
      <xdr:rowOff>123825</xdr:rowOff>
    </xdr:to>
    <xdr:pic>
      <xdr:nvPicPr>
        <xdr:cNvPr id="41" name="Picture 570" descr="Kassei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0" y="23107650"/>
          <a:ext cx="3524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129</xdr:row>
      <xdr:rowOff>0</xdr:rowOff>
    </xdr:from>
    <xdr:to>
      <xdr:col>1</xdr:col>
      <xdr:colOff>219075</xdr:colOff>
      <xdr:row>130</xdr:row>
      <xdr:rowOff>19050</xdr:rowOff>
    </xdr:to>
    <xdr:pic>
      <xdr:nvPicPr>
        <xdr:cNvPr id="42" name="Picture 57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7650" y="23079075"/>
          <a:ext cx="171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38100</xdr:colOff>
      <xdr:row>145</xdr:row>
      <xdr:rowOff>0</xdr:rowOff>
    </xdr:from>
    <xdr:to>
      <xdr:col>2</xdr:col>
      <xdr:colOff>209550</xdr:colOff>
      <xdr:row>146</xdr:row>
      <xdr:rowOff>9525</xdr:rowOff>
    </xdr:to>
    <xdr:pic>
      <xdr:nvPicPr>
        <xdr:cNvPr id="43" name="Picture 57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5300" y="25707975"/>
          <a:ext cx="171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</xdr:colOff>
      <xdr:row>136</xdr:row>
      <xdr:rowOff>142875</xdr:rowOff>
    </xdr:from>
    <xdr:to>
      <xdr:col>1</xdr:col>
      <xdr:colOff>209550</xdr:colOff>
      <xdr:row>137</xdr:row>
      <xdr:rowOff>152400</xdr:rowOff>
    </xdr:to>
    <xdr:pic>
      <xdr:nvPicPr>
        <xdr:cNvPr id="44" name="Picture 57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8125" y="24393525"/>
          <a:ext cx="171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2028825</xdr:colOff>
      <xdr:row>135</xdr:row>
      <xdr:rowOff>9525</xdr:rowOff>
    </xdr:from>
    <xdr:to>
      <xdr:col>4</xdr:col>
      <xdr:colOff>0</xdr:colOff>
      <xdr:row>136</xdr:row>
      <xdr:rowOff>9525</xdr:rowOff>
    </xdr:to>
    <xdr:sp>
      <xdr:nvSpPr>
        <xdr:cNvPr id="45" name="AutoShape 608"/>
        <xdr:cNvSpPr>
          <a:spLocks/>
        </xdr:cNvSpPr>
      </xdr:nvSpPr>
      <xdr:spPr>
        <a:xfrm>
          <a:off x="2752725" y="24050625"/>
          <a:ext cx="1371600" cy="209550"/>
        </a:xfrm>
        <a:prstGeom prst="roundRect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WIHERIES</a:t>
          </a:r>
        </a:p>
      </xdr:txBody>
    </xdr:sp>
    <xdr:clientData/>
  </xdr:twoCellAnchor>
  <xdr:twoCellAnchor>
    <xdr:from>
      <xdr:col>3</xdr:col>
      <xdr:colOff>2305050</xdr:colOff>
      <xdr:row>114</xdr:row>
      <xdr:rowOff>0</xdr:rowOff>
    </xdr:from>
    <xdr:to>
      <xdr:col>3</xdr:col>
      <xdr:colOff>3305175</xdr:colOff>
      <xdr:row>114</xdr:row>
      <xdr:rowOff>190500</xdr:rowOff>
    </xdr:to>
    <xdr:sp>
      <xdr:nvSpPr>
        <xdr:cNvPr id="46" name="AutoShape 609"/>
        <xdr:cNvSpPr>
          <a:spLocks/>
        </xdr:cNvSpPr>
      </xdr:nvSpPr>
      <xdr:spPr>
        <a:xfrm>
          <a:off x="3028950" y="20583525"/>
          <a:ext cx="1000125" cy="190500"/>
        </a:xfrm>
        <a:prstGeom prst="roundRect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ATHIS</a:t>
          </a:r>
        </a:p>
      </xdr:txBody>
    </xdr:sp>
    <xdr:clientData/>
  </xdr:twoCellAnchor>
  <xdr:twoCellAnchor editAs="oneCell">
    <xdr:from>
      <xdr:col>2</xdr:col>
      <xdr:colOff>104775</xdr:colOff>
      <xdr:row>102</xdr:row>
      <xdr:rowOff>0</xdr:rowOff>
    </xdr:from>
    <xdr:to>
      <xdr:col>2</xdr:col>
      <xdr:colOff>266700</xdr:colOff>
      <xdr:row>102</xdr:row>
      <xdr:rowOff>142875</xdr:rowOff>
    </xdr:to>
    <xdr:pic>
      <xdr:nvPicPr>
        <xdr:cNvPr id="47" name="Picture 61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61975" y="18440400"/>
          <a:ext cx="1619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76200</xdr:colOff>
      <xdr:row>105</xdr:row>
      <xdr:rowOff>0</xdr:rowOff>
    </xdr:from>
    <xdr:to>
      <xdr:col>2</xdr:col>
      <xdr:colOff>190500</xdr:colOff>
      <xdr:row>106</xdr:row>
      <xdr:rowOff>0</xdr:rowOff>
    </xdr:to>
    <xdr:pic>
      <xdr:nvPicPr>
        <xdr:cNvPr id="48" name="Picture 634" descr="rest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33400" y="1899285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106</xdr:row>
      <xdr:rowOff>0</xdr:rowOff>
    </xdr:from>
    <xdr:to>
      <xdr:col>2</xdr:col>
      <xdr:colOff>190500</xdr:colOff>
      <xdr:row>107</xdr:row>
      <xdr:rowOff>0</xdr:rowOff>
    </xdr:to>
    <xdr:pic>
      <xdr:nvPicPr>
        <xdr:cNvPr id="49" name="Picture 635" descr="rest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33400" y="191928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1400175</xdr:colOff>
      <xdr:row>102</xdr:row>
      <xdr:rowOff>0</xdr:rowOff>
    </xdr:from>
    <xdr:to>
      <xdr:col>3</xdr:col>
      <xdr:colOff>1562100</xdr:colOff>
      <xdr:row>103</xdr:row>
      <xdr:rowOff>0</xdr:rowOff>
    </xdr:to>
    <xdr:pic>
      <xdr:nvPicPr>
        <xdr:cNvPr id="50" name="Picture 636" descr="Middenber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18440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2114550</xdr:colOff>
      <xdr:row>106</xdr:row>
      <xdr:rowOff>9525</xdr:rowOff>
    </xdr:from>
    <xdr:to>
      <xdr:col>3</xdr:col>
      <xdr:colOff>2276475</xdr:colOff>
      <xdr:row>107</xdr:row>
      <xdr:rowOff>9525</xdr:rowOff>
    </xdr:to>
    <xdr:pic>
      <xdr:nvPicPr>
        <xdr:cNvPr id="51" name="Picture 637" descr="Middenber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9202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103</xdr:row>
      <xdr:rowOff>0</xdr:rowOff>
    </xdr:from>
    <xdr:to>
      <xdr:col>2</xdr:col>
      <xdr:colOff>257175</xdr:colOff>
      <xdr:row>104</xdr:row>
      <xdr:rowOff>9525</xdr:rowOff>
    </xdr:to>
    <xdr:pic>
      <xdr:nvPicPr>
        <xdr:cNvPr id="52" name="Picture 63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2925" y="18602325"/>
          <a:ext cx="171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3190875</xdr:colOff>
      <xdr:row>103</xdr:row>
      <xdr:rowOff>0</xdr:rowOff>
    </xdr:from>
    <xdr:to>
      <xdr:col>3</xdr:col>
      <xdr:colOff>3362325</xdr:colOff>
      <xdr:row>104</xdr:row>
      <xdr:rowOff>9525</xdr:rowOff>
    </xdr:to>
    <xdr:pic>
      <xdr:nvPicPr>
        <xdr:cNvPr id="53" name="Picture 63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914775" y="18602325"/>
          <a:ext cx="171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38100</xdr:colOff>
      <xdr:row>84</xdr:row>
      <xdr:rowOff>9525</xdr:rowOff>
    </xdr:from>
    <xdr:to>
      <xdr:col>2</xdr:col>
      <xdr:colOff>209550</xdr:colOff>
      <xdr:row>85</xdr:row>
      <xdr:rowOff>19050</xdr:rowOff>
    </xdr:to>
    <xdr:pic>
      <xdr:nvPicPr>
        <xdr:cNvPr id="54" name="Picture 64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5300" y="15373350"/>
          <a:ext cx="171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1162050</xdr:colOff>
      <xdr:row>162</xdr:row>
      <xdr:rowOff>19050</xdr:rowOff>
    </xdr:from>
    <xdr:to>
      <xdr:col>3</xdr:col>
      <xdr:colOff>1323975</xdr:colOff>
      <xdr:row>163</xdr:row>
      <xdr:rowOff>19050</xdr:rowOff>
    </xdr:to>
    <xdr:pic>
      <xdr:nvPicPr>
        <xdr:cNvPr id="55" name="Picture 644" descr="Middenber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86321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57150</xdr:rowOff>
    </xdr:from>
    <xdr:to>
      <xdr:col>3</xdr:col>
      <xdr:colOff>1000125</xdr:colOff>
      <xdr:row>3</xdr:row>
      <xdr:rowOff>85725</xdr:rowOff>
    </xdr:to>
    <xdr:pic>
      <xdr:nvPicPr>
        <xdr:cNvPr id="56" name="Picture 64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" y="219075"/>
          <a:ext cx="167640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123825</xdr:colOff>
      <xdr:row>24</xdr:row>
      <xdr:rowOff>19050</xdr:rowOff>
    </xdr:from>
    <xdr:to>
      <xdr:col>1</xdr:col>
      <xdr:colOff>171450</xdr:colOff>
      <xdr:row>25</xdr:row>
      <xdr:rowOff>0</xdr:rowOff>
    </xdr:to>
    <xdr:pic>
      <xdr:nvPicPr>
        <xdr:cNvPr id="57" name="Picture 664" descr="VerkeersLicht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23850" y="4305300"/>
          <a:ext cx="476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128</xdr:row>
      <xdr:rowOff>28575</xdr:rowOff>
    </xdr:from>
    <xdr:to>
      <xdr:col>2</xdr:col>
      <xdr:colOff>219075</xdr:colOff>
      <xdr:row>129</xdr:row>
      <xdr:rowOff>19050</xdr:rowOff>
    </xdr:to>
    <xdr:pic>
      <xdr:nvPicPr>
        <xdr:cNvPr id="58" name="Picture 672" descr="Helli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229457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143</xdr:row>
      <xdr:rowOff>9525</xdr:rowOff>
    </xdr:from>
    <xdr:to>
      <xdr:col>2</xdr:col>
      <xdr:colOff>200025</xdr:colOff>
      <xdr:row>144</xdr:row>
      <xdr:rowOff>19050</xdr:rowOff>
    </xdr:to>
    <xdr:pic>
      <xdr:nvPicPr>
        <xdr:cNvPr id="59" name="Picture 67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5775" y="25393650"/>
          <a:ext cx="171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146</xdr:row>
      <xdr:rowOff>28575</xdr:rowOff>
    </xdr:from>
    <xdr:to>
      <xdr:col>1</xdr:col>
      <xdr:colOff>219075</xdr:colOff>
      <xdr:row>146</xdr:row>
      <xdr:rowOff>190500</xdr:rowOff>
    </xdr:to>
    <xdr:pic>
      <xdr:nvPicPr>
        <xdr:cNvPr id="60" name="Picture 674" descr="Kruispun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258984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147</xdr:row>
      <xdr:rowOff>19050</xdr:rowOff>
    </xdr:from>
    <xdr:to>
      <xdr:col>2</xdr:col>
      <xdr:colOff>200025</xdr:colOff>
      <xdr:row>148</xdr:row>
      <xdr:rowOff>9525</xdr:rowOff>
    </xdr:to>
    <xdr:pic>
      <xdr:nvPicPr>
        <xdr:cNvPr id="61" name="Picture 675" descr="Helli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5775" y="260985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124</xdr:row>
      <xdr:rowOff>9525</xdr:rowOff>
    </xdr:from>
    <xdr:to>
      <xdr:col>1</xdr:col>
      <xdr:colOff>219075</xdr:colOff>
      <xdr:row>124</xdr:row>
      <xdr:rowOff>171450</xdr:rowOff>
    </xdr:to>
    <xdr:pic>
      <xdr:nvPicPr>
        <xdr:cNvPr id="62" name="Picture 678" descr="Kruispun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222504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146</xdr:row>
      <xdr:rowOff>0</xdr:rowOff>
    </xdr:from>
    <xdr:to>
      <xdr:col>2</xdr:col>
      <xdr:colOff>209550</xdr:colOff>
      <xdr:row>146</xdr:row>
      <xdr:rowOff>171450</xdr:rowOff>
    </xdr:to>
    <xdr:pic>
      <xdr:nvPicPr>
        <xdr:cNvPr id="63" name="Picture 68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5300" y="25869900"/>
          <a:ext cx="171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19050</xdr:colOff>
      <xdr:row>148</xdr:row>
      <xdr:rowOff>19050</xdr:rowOff>
    </xdr:from>
    <xdr:to>
      <xdr:col>2</xdr:col>
      <xdr:colOff>190500</xdr:colOff>
      <xdr:row>149</xdr:row>
      <xdr:rowOff>28575</xdr:rowOff>
    </xdr:to>
    <xdr:pic>
      <xdr:nvPicPr>
        <xdr:cNvPr id="64" name="Picture 68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0" y="26260425"/>
          <a:ext cx="171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34</xdr:row>
      <xdr:rowOff>0</xdr:rowOff>
    </xdr:from>
    <xdr:to>
      <xdr:col>1</xdr:col>
      <xdr:colOff>228600</xdr:colOff>
      <xdr:row>35</xdr:row>
      <xdr:rowOff>0</xdr:rowOff>
    </xdr:to>
    <xdr:pic>
      <xdr:nvPicPr>
        <xdr:cNvPr id="65" name="Picture 16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57175" y="61245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37</xdr:row>
      <xdr:rowOff>9525</xdr:rowOff>
    </xdr:from>
    <xdr:to>
      <xdr:col>2</xdr:col>
      <xdr:colOff>200025</xdr:colOff>
      <xdr:row>38</xdr:row>
      <xdr:rowOff>9525</xdr:rowOff>
    </xdr:to>
    <xdr:pic>
      <xdr:nvPicPr>
        <xdr:cNvPr id="66" name="Picture 33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5300" y="6619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33</xdr:row>
      <xdr:rowOff>0</xdr:rowOff>
    </xdr:from>
    <xdr:to>
      <xdr:col>2</xdr:col>
      <xdr:colOff>209550</xdr:colOff>
      <xdr:row>33</xdr:row>
      <xdr:rowOff>161925</xdr:rowOff>
    </xdr:to>
    <xdr:pic>
      <xdr:nvPicPr>
        <xdr:cNvPr id="67" name="Picture 4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5962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35</xdr:row>
      <xdr:rowOff>19050</xdr:rowOff>
    </xdr:from>
    <xdr:to>
      <xdr:col>2</xdr:col>
      <xdr:colOff>238125</xdr:colOff>
      <xdr:row>36</xdr:row>
      <xdr:rowOff>0</xdr:rowOff>
    </xdr:to>
    <xdr:pic>
      <xdr:nvPicPr>
        <xdr:cNvPr id="68" name="Picture 46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33400" y="63055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33</xdr:row>
      <xdr:rowOff>161925</xdr:rowOff>
    </xdr:from>
    <xdr:to>
      <xdr:col>2</xdr:col>
      <xdr:colOff>238125</xdr:colOff>
      <xdr:row>34</xdr:row>
      <xdr:rowOff>161925</xdr:rowOff>
    </xdr:to>
    <xdr:pic>
      <xdr:nvPicPr>
        <xdr:cNvPr id="69" name="Picture 6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61245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35</xdr:row>
      <xdr:rowOff>19050</xdr:rowOff>
    </xdr:from>
    <xdr:to>
      <xdr:col>1</xdr:col>
      <xdr:colOff>238125</xdr:colOff>
      <xdr:row>36</xdr:row>
      <xdr:rowOff>0</xdr:rowOff>
    </xdr:to>
    <xdr:pic>
      <xdr:nvPicPr>
        <xdr:cNvPr id="70" name="Picture 16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6700" y="630555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36</xdr:row>
      <xdr:rowOff>28575</xdr:rowOff>
    </xdr:from>
    <xdr:to>
      <xdr:col>1</xdr:col>
      <xdr:colOff>219075</xdr:colOff>
      <xdr:row>36</xdr:row>
      <xdr:rowOff>161925</xdr:rowOff>
    </xdr:to>
    <xdr:pic>
      <xdr:nvPicPr>
        <xdr:cNvPr id="71" name="Picture 16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57175" y="64770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37</xdr:row>
      <xdr:rowOff>0</xdr:rowOff>
    </xdr:from>
    <xdr:to>
      <xdr:col>1</xdr:col>
      <xdr:colOff>209550</xdr:colOff>
      <xdr:row>38</xdr:row>
      <xdr:rowOff>0</xdr:rowOff>
    </xdr:to>
    <xdr:pic>
      <xdr:nvPicPr>
        <xdr:cNvPr id="72" name="Picture 16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38125" y="66103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52</xdr:row>
      <xdr:rowOff>19050</xdr:rowOff>
    </xdr:from>
    <xdr:to>
      <xdr:col>2</xdr:col>
      <xdr:colOff>228600</xdr:colOff>
      <xdr:row>53</xdr:row>
      <xdr:rowOff>9525</xdr:rowOff>
    </xdr:to>
    <xdr:pic>
      <xdr:nvPicPr>
        <xdr:cNvPr id="73" name="Picture 48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23875" y="93535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56</xdr:row>
      <xdr:rowOff>9525</xdr:rowOff>
    </xdr:from>
    <xdr:to>
      <xdr:col>2</xdr:col>
      <xdr:colOff>190500</xdr:colOff>
      <xdr:row>56</xdr:row>
      <xdr:rowOff>161925</xdr:rowOff>
    </xdr:to>
    <xdr:pic>
      <xdr:nvPicPr>
        <xdr:cNvPr id="74" name="Picture 48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99917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60</xdr:row>
      <xdr:rowOff>19050</xdr:rowOff>
    </xdr:from>
    <xdr:to>
      <xdr:col>2</xdr:col>
      <xdr:colOff>219075</xdr:colOff>
      <xdr:row>61</xdr:row>
      <xdr:rowOff>19050</xdr:rowOff>
    </xdr:to>
    <xdr:pic>
      <xdr:nvPicPr>
        <xdr:cNvPr id="75" name="Picture 59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10668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59</xdr:row>
      <xdr:rowOff>9525</xdr:rowOff>
    </xdr:from>
    <xdr:to>
      <xdr:col>2</xdr:col>
      <xdr:colOff>209550</xdr:colOff>
      <xdr:row>60</xdr:row>
      <xdr:rowOff>0</xdr:rowOff>
    </xdr:to>
    <xdr:pic>
      <xdr:nvPicPr>
        <xdr:cNvPr id="76" name="Picture 48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6250" y="104775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76</xdr:row>
      <xdr:rowOff>0</xdr:rowOff>
    </xdr:from>
    <xdr:to>
      <xdr:col>2</xdr:col>
      <xdr:colOff>209550</xdr:colOff>
      <xdr:row>76</xdr:row>
      <xdr:rowOff>9525</xdr:rowOff>
    </xdr:to>
    <xdr:pic>
      <xdr:nvPicPr>
        <xdr:cNvPr id="77" name="Picture 48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13858875"/>
          <a:ext cx="1619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62</xdr:row>
      <xdr:rowOff>28575</xdr:rowOff>
    </xdr:from>
    <xdr:to>
      <xdr:col>1</xdr:col>
      <xdr:colOff>200025</xdr:colOff>
      <xdr:row>62</xdr:row>
      <xdr:rowOff>180975</xdr:rowOff>
    </xdr:to>
    <xdr:pic>
      <xdr:nvPicPr>
        <xdr:cNvPr id="78" name="Picture 48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57175" y="110109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76</xdr:row>
      <xdr:rowOff>19050</xdr:rowOff>
    </xdr:from>
    <xdr:to>
      <xdr:col>2</xdr:col>
      <xdr:colOff>247650</xdr:colOff>
      <xdr:row>76</xdr:row>
      <xdr:rowOff>190500</xdr:rowOff>
    </xdr:to>
    <xdr:pic>
      <xdr:nvPicPr>
        <xdr:cNvPr id="79" name="Picture 48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5300" y="13877925"/>
          <a:ext cx="2095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80</xdr:row>
      <xdr:rowOff>0</xdr:rowOff>
    </xdr:from>
    <xdr:to>
      <xdr:col>2</xdr:col>
      <xdr:colOff>219075</xdr:colOff>
      <xdr:row>80</xdr:row>
      <xdr:rowOff>0</xdr:rowOff>
    </xdr:to>
    <xdr:pic>
      <xdr:nvPicPr>
        <xdr:cNvPr id="80" name="Picture 48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14350" y="1463040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80</xdr:row>
      <xdr:rowOff>0</xdr:rowOff>
    </xdr:from>
    <xdr:to>
      <xdr:col>2</xdr:col>
      <xdr:colOff>238125</xdr:colOff>
      <xdr:row>80</xdr:row>
      <xdr:rowOff>0</xdr:rowOff>
    </xdr:to>
    <xdr:pic>
      <xdr:nvPicPr>
        <xdr:cNvPr id="81" name="Picture 48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33400" y="1463040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80</xdr:row>
      <xdr:rowOff>9525</xdr:rowOff>
    </xdr:from>
    <xdr:to>
      <xdr:col>2</xdr:col>
      <xdr:colOff>228600</xdr:colOff>
      <xdr:row>81</xdr:row>
      <xdr:rowOff>0</xdr:rowOff>
    </xdr:to>
    <xdr:pic>
      <xdr:nvPicPr>
        <xdr:cNvPr id="82" name="Picture 48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23875" y="146399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219075</xdr:colOff>
      <xdr:row>36</xdr:row>
      <xdr:rowOff>161925</xdr:rowOff>
    </xdr:to>
    <xdr:pic>
      <xdr:nvPicPr>
        <xdr:cNvPr id="83" name="Picture 33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14350" y="64770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51</xdr:row>
      <xdr:rowOff>0</xdr:rowOff>
    </xdr:from>
    <xdr:to>
      <xdr:col>2</xdr:col>
      <xdr:colOff>219075</xdr:colOff>
      <xdr:row>52</xdr:row>
      <xdr:rowOff>0</xdr:rowOff>
    </xdr:to>
    <xdr:pic>
      <xdr:nvPicPr>
        <xdr:cNvPr id="84" name="Picture 4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91535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53</xdr:row>
      <xdr:rowOff>9525</xdr:rowOff>
    </xdr:from>
    <xdr:to>
      <xdr:col>2</xdr:col>
      <xdr:colOff>238125</xdr:colOff>
      <xdr:row>54</xdr:row>
      <xdr:rowOff>9525</xdr:rowOff>
    </xdr:to>
    <xdr:pic>
      <xdr:nvPicPr>
        <xdr:cNvPr id="85" name="Picture 4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9505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57</xdr:row>
      <xdr:rowOff>9525</xdr:rowOff>
    </xdr:from>
    <xdr:to>
      <xdr:col>2</xdr:col>
      <xdr:colOff>180975</xdr:colOff>
      <xdr:row>58</xdr:row>
      <xdr:rowOff>0</xdr:rowOff>
    </xdr:to>
    <xdr:pic>
      <xdr:nvPicPr>
        <xdr:cNvPr id="86" name="Picture 48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101536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67</xdr:row>
      <xdr:rowOff>28575</xdr:rowOff>
    </xdr:from>
    <xdr:to>
      <xdr:col>2</xdr:col>
      <xdr:colOff>219075</xdr:colOff>
      <xdr:row>67</xdr:row>
      <xdr:rowOff>190500</xdr:rowOff>
    </xdr:to>
    <xdr:pic>
      <xdr:nvPicPr>
        <xdr:cNvPr id="87" name="Picture 48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14350" y="12058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120</xdr:row>
      <xdr:rowOff>9525</xdr:rowOff>
    </xdr:from>
    <xdr:to>
      <xdr:col>1</xdr:col>
      <xdr:colOff>209550</xdr:colOff>
      <xdr:row>121</xdr:row>
      <xdr:rowOff>9525</xdr:rowOff>
    </xdr:to>
    <xdr:pic>
      <xdr:nvPicPr>
        <xdr:cNvPr id="88" name="Picture 780" descr="Kruispun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216027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120</xdr:row>
      <xdr:rowOff>19050</xdr:rowOff>
    </xdr:from>
    <xdr:to>
      <xdr:col>2</xdr:col>
      <xdr:colOff>219075</xdr:colOff>
      <xdr:row>121</xdr:row>
      <xdr:rowOff>28575</xdr:rowOff>
    </xdr:to>
    <xdr:pic>
      <xdr:nvPicPr>
        <xdr:cNvPr id="89" name="Picture 78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21612225"/>
          <a:ext cx="171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47625</xdr:colOff>
      <xdr:row>122</xdr:row>
      <xdr:rowOff>0</xdr:rowOff>
    </xdr:from>
    <xdr:to>
      <xdr:col>2</xdr:col>
      <xdr:colOff>219075</xdr:colOff>
      <xdr:row>123</xdr:row>
      <xdr:rowOff>9525</xdr:rowOff>
    </xdr:to>
    <xdr:pic>
      <xdr:nvPicPr>
        <xdr:cNvPr id="90" name="Picture 78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21917025"/>
          <a:ext cx="171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122</xdr:row>
      <xdr:rowOff>0</xdr:rowOff>
    </xdr:from>
    <xdr:to>
      <xdr:col>1</xdr:col>
      <xdr:colOff>219075</xdr:colOff>
      <xdr:row>123</xdr:row>
      <xdr:rowOff>9525</xdr:rowOff>
    </xdr:to>
    <xdr:pic>
      <xdr:nvPicPr>
        <xdr:cNvPr id="91" name="Picture 78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47650" y="21917025"/>
          <a:ext cx="171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57150</xdr:colOff>
      <xdr:row>22</xdr:row>
      <xdr:rowOff>9525</xdr:rowOff>
    </xdr:from>
    <xdr:to>
      <xdr:col>2</xdr:col>
      <xdr:colOff>219075</xdr:colOff>
      <xdr:row>23</xdr:row>
      <xdr:rowOff>0</xdr:rowOff>
    </xdr:to>
    <xdr:pic>
      <xdr:nvPicPr>
        <xdr:cNvPr id="92" name="Picture 33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14350" y="3952875"/>
          <a:ext cx="1619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20</xdr:row>
      <xdr:rowOff>0</xdr:rowOff>
    </xdr:from>
    <xdr:to>
      <xdr:col>2</xdr:col>
      <xdr:colOff>238125</xdr:colOff>
      <xdr:row>21</xdr:row>
      <xdr:rowOff>0</xdr:rowOff>
    </xdr:to>
    <xdr:pic>
      <xdr:nvPicPr>
        <xdr:cNvPr id="93" name="Picture 6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33400" y="3609975"/>
          <a:ext cx="16192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19</xdr:row>
      <xdr:rowOff>0</xdr:rowOff>
    </xdr:from>
    <xdr:to>
      <xdr:col>2</xdr:col>
      <xdr:colOff>219075</xdr:colOff>
      <xdr:row>20</xdr:row>
      <xdr:rowOff>9525</xdr:rowOff>
    </xdr:to>
    <xdr:pic>
      <xdr:nvPicPr>
        <xdr:cNvPr id="94" name="Picture 6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23875" y="3448050"/>
          <a:ext cx="15240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61</xdr:row>
      <xdr:rowOff>19050</xdr:rowOff>
    </xdr:from>
    <xdr:to>
      <xdr:col>2</xdr:col>
      <xdr:colOff>219075</xdr:colOff>
      <xdr:row>62</xdr:row>
      <xdr:rowOff>38100</xdr:rowOff>
    </xdr:to>
    <xdr:pic>
      <xdr:nvPicPr>
        <xdr:cNvPr id="95" name="Picture 48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5775" y="108394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62</xdr:row>
      <xdr:rowOff>19050</xdr:rowOff>
    </xdr:from>
    <xdr:to>
      <xdr:col>2</xdr:col>
      <xdr:colOff>209550</xdr:colOff>
      <xdr:row>62</xdr:row>
      <xdr:rowOff>180975</xdr:rowOff>
    </xdr:to>
    <xdr:pic>
      <xdr:nvPicPr>
        <xdr:cNvPr id="96" name="Picture 48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11001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63</xdr:row>
      <xdr:rowOff>19050</xdr:rowOff>
    </xdr:from>
    <xdr:to>
      <xdr:col>2</xdr:col>
      <xdr:colOff>209550</xdr:colOff>
      <xdr:row>63</xdr:row>
      <xdr:rowOff>180975</xdr:rowOff>
    </xdr:to>
    <xdr:pic>
      <xdr:nvPicPr>
        <xdr:cNvPr id="97" name="Picture 48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11210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69</xdr:row>
      <xdr:rowOff>0</xdr:rowOff>
    </xdr:from>
    <xdr:to>
      <xdr:col>2</xdr:col>
      <xdr:colOff>228600</xdr:colOff>
      <xdr:row>69</xdr:row>
      <xdr:rowOff>0</xdr:rowOff>
    </xdr:to>
    <xdr:pic>
      <xdr:nvPicPr>
        <xdr:cNvPr id="98" name="Picture 48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23875" y="1244917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70</xdr:row>
      <xdr:rowOff>19050</xdr:rowOff>
    </xdr:from>
    <xdr:to>
      <xdr:col>2</xdr:col>
      <xdr:colOff>219075</xdr:colOff>
      <xdr:row>70</xdr:row>
      <xdr:rowOff>180975</xdr:rowOff>
    </xdr:to>
    <xdr:pic>
      <xdr:nvPicPr>
        <xdr:cNvPr id="99" name="Picture 48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14350" y="12677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78</xdr:row>
      <xdr:rowOff>19050</xdr:rowOff>
    </xdr:from>
    <xdr:to>
      <xdr:col>2</xdr:col>
      <xdr:colOff>219075</xdr:colOff>
      <xdr:row>79</xdr:row>
      <xdr:rowOff>38100</xdr:rowOff>
    </xdr:to>
    <xdr:pic>
      <xdr:nvPicPr>
        <xdr:cNvPr id="100" name="Picture 48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14297025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79</xdr:row>
      <xdr:rowOff>9525</xdr:rowOff>
    </xdr:from>
    <xdr:to>
      <xdr:col>2</xdr:col>
      <xdr:colOff>209550</xdr:colOff>
      <xdr:row>79</xdr:row>
      <xdr:rowOff>180975</xdr:rowOff>
    </xdr:to>
    <xdr:pic>
      <xdr:nvPicPr>
        <xdr:cNvPr id="101" name="Picture 64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5300" y="14458950"/>
          <a:ext cx="171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47625</xdr:colOff>
      <xdr:row>66</xdr:row>
      <xdr:rowOff>28575</xdr:rowOff>
    </xdr:from>
    <xdr:to>
      <xdr:col>2</xdr:col>
      <xdr:colOff>209550</xdr:colOff>
      <xdr:row>66</xdr:row>
      <xdr:rowOff>190500</xdr:rowOff>
    </xdr:to>
    <xdr:pic>
      <xdr:nvPicPr>
        <xdr:cNvPr id="102" name="Picture 48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11849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68</xdr:row>
      <xdr:rowOff>28575</xdr:rowOff>
    </xdr:from>
    <xdr:to>
      <xdr:col>2</xdr:col>
      <xdr:colOff>219075</xdr:colOff>
      <xdr:row>68</xdr:row>
      <xdr:rowOff>190500</xdr:rowOff>
    </xdr:to>
    <xdr:pic>
      <xdr:nvPicPr>
        <xdr:cNvPr id="103" name="Picture 48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14350" y="12268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67</xdr:row>
      <xdr:rowOff>0</xdr:rowOff>
    </xdr:from>
    <xdr:to>
      <xdr:col>2</xdr:col>
      <xdr:colOff>180975</xdr:colOff>
      <xdr:row>68</xdr:row>
      <xdr:rowOff>0</xdr:rowOff>
    </xdr:to>
    <xdr:pic>
      <xdr:nvPicPr>
        <xdr:cNvPr id="104" name="Picture 4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12030075"/>
          <a:ext cx="161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70</xdr:row>
      <xdr:rowOff>28575</xdr:rowOff>
    </xdr:from>
    <xdr:to>
      <xdr:col>2</xdr:col>
      <xdr:colOff>238125</xdr:colOff>
      <xdr:row>70</xdr:row>
      <xdr:rowOff>200025</xdr:rowOff>
    </xdr:to>
    <xdr:pic>
      <xdr:nvPicPr>
        <xdr:cNvPr id="105" name="Picture 48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126873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71</xdr:row>
      <xdr:rowOff>19050</xdr:rowOff>
    </xdr:from>
    <xdr:to>
      <xdr:col>2</xdr:col>
      <xdr:colOff>228600</xdr:colOff>
      <xdr:row>72</xdr:row>
      <xdr:rowOff>0</xdr:rowOff>
    </xdr:to>
    <xdr:pic>
      <xdr:nvPicPr>
        <xdr:cNvPr id="106" name="Picture 48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5300" y="12887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72</xdr:row>
      <xdr:rowOff>28575</xdr:rowOff>
    </xdr:from>
    <xdr:to>
      <xdr:col>2</xdr:col>
      <xdr:colOff>219075</xdr:colOff>
      <xdr:row>72</xdr:row>
      <xdr:rowOff>190500</xdr:rowOff>
    </xdr:to>
    <xdr:pic>
      <xdr:nvPicPr>
        <xdr:cNvPr id="107" name="Picture 48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14350" y="13106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180975</xdr:colOff>
      <xdr:row>73</xdr:row>
      <xdr:rowOff>0</xdr:rowOff>
    </xdr:to>
    <xdr:pic>
      <xdr:nvPicPr>
        <xdr:cNvPr id="108" name="Picture 4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13077825"/>
          <a:ext cx="161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73</xdr:row>
      <xdr:rowOff>28575</xdr:rowOff>
    </xdr:from>
    <xdr:to>
      <xdr:col>2</xdr:col>
      <xdr:colOff>219075</xdr:colOff>
      <xdr:row>73</xdr:row>
      <xdr:rowOff>200025</xdr:rowOff>
    </xdr:to>
    <xdr:pic>
      <xdr:nvPicPr>
        <xdr:cNvPr id="109" name="Picture 48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133159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77</xdr:row>
      <xdr:rowOff>28575</xdr:rowOff>
    </xdr:from>
    <xdr:to>
      <xdr:col>2</xdr:col>
      <xdr:colOff>200025</xdr:colOff>
      <xdr:row>78</xdr:row>
      <xdr:rowOff>28575</xdr:rowOff>
    </xdr:to>
    <xdr:pic>
      <xdr:nvPicPr>
        <xdr:cNvPr id="110" name="Picture 4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4097000"/>
          <a:ext cx="161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85</xdr:row>
      <xdr:rowOff>9525</xdr:rowOff>
    </xdr:from>
    <xdr:to>
      <xdr:col>2</xdr:col>
      <xdr:colOff>228600</xdr:colOff>
      <xdr:row>86</xdr:row>
      <xdr:rowOff>0</xdr:rowOff>
    </xdr:to>
    <xdr:pic>
      <xdr:nvPicPr>
        <xdr:cNvPr id="111" name="Picture 48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23875" y="155352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88</xdr:row>
      <xdr:rowOff>9525</xdr:rowOff>
    </xdr:from>
    <xdr:to>
      <xdr:col>2</xdr:col>
      <xdr:colOff>209550</xdr:colOff>
      <xdr:row>89</xdr:row>
      <xdr:rowOff>0</xdr:rowOff>
    </xdr:to>
    <xdr:pic>
      <xdr:nvPicPr>
        <xdr:cNvPr id="112" name="Picture 48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160210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89</xdr:row>
      <xdr:rowOff>0</xdr:rowOff>
    </xdr:from>
    <xdr:to>
      <xdr:col>2</xdr:col>
      <xdr:colOff>228600</xdr:colOff>
      <xdr:row>89</xdr:row>
      <xdr:rowOff>0</xdr:rowOff>
    </xdr:to>
    <xdr:pic>
      <xdr:nvPicPr>
        <xdr:cNvPr id="113" name="Picture 48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23875" y="161734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90</xdr:row>
      <xdr:rowOff>19050</xdr:rowOff>
    </xdr:from>
    <xdr:to>
      <xdr:col>2</xdr:col>
      <xdr:colOff>228600</xdr:colOff>
      <xdr:row>91</xdr:row>
      <xdr:rowOff>57150</xdr:rowOff>
    </xdr:to>
    <xdr:pic>
      <xdr:nvPicPr>
        <xdr:cNvPr id="114" name="Picture 48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0" y="163639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92</xdr:row>
      <xdr:rowOff>9525</xdr:rowOff>
    </xdr:from>
    <xdr:to>
      <xdr:col>2</xdr:col>
      <xdr:colOff>209550</xdr:colOff>
      <xdr:row>93</xdr:row>
      <xdr:rowOff>28575</xdr:rowOff>
    </xdr:to>
    <xdr:pic>
      <xdr:nvPicPr>
        <xdr:cNvPr id="115" name="Picture 4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66973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107</xdr:row>
      <xdr:rowOff>0</xdr:rowOff>
    </xdr:from>
    <xdr:to>
      <xdr:col>2</xdr:col>
      <xdr:colOff>266700</xdr:colOff>
      <xdr:row>107</xdr:row>
      <xdr:rowOff>142875</xdr:rowOff>
    </xdr:to>
    <xdr:pic>
      <xdr:nvPicPr>
        <xdr:cNvPr id="116" name="Picture 61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61975" y="19354800"/>
          <a:ext cx="1619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66675</xdr:colOff>
      <xdr:row>15</xdr:row>
      <xdr:rowOff>9525</xdr:rowOff>
    </xdr:from>
    <xdr:to>
      <xdr:col>2</xdr:col>
      <xdr:colOff>238125</xdr:colOff>
      <xdr:row>16</xdr:row>
      <xdr:rowOff>19050</xdr:rowOff>
    </xdr:to>
    <xdr:pic>
      <xdr:nvPicPr>
        <xdr:cNvPr id="117" name="Picture 3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3875" y="2809875"/>
          <a:ext cx="17145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57150</xdr:colOff>
      <xdr:row>16</xdr:row>
      <xdr:rowOff>9525</xdr:rowOff>
    </xdr:from>
    <xdr:to>
      <xdr:col>2</xdr:col>
      <xdr:colOff>219075</xdr:colOff>
      <xdr:row>17</xdr:row>
      <xdr:rowOff>28575</xdr:rowOff>
    </xdr:to>
    <xdr:pic>
      <xdr:nvPicPr>
        <xdr:cNvPr id="118" name="Picture 6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4350" y="2971800"/>
          <a:ext cx="1619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57150</xdr:colOff>
      <xdr:row>17</xdr:row>
      <xdr:rowOff>9525</xdr:rowOff>
    </xdr:from>
    <xdr:to>
      <xdr:col>2</xdr:col>
      <xdr:colOff>219075</xdr:colOff>
      <xdr:row>18</xdr:row>
      <xdr:rowOff>28575</xdr:rowOff>
    </xdr:to>
    <xdr:pic>
      <xdr:nvPicPr>
        <xdr:cNvPr id="119" name="Picture 6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4350" y="3133725"/>
          <a:ext cx="1619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18</xdr:row>
      <xdr:rowOff>19050</xdr:rowOff>
    </xdr:from>
    <xdr:to>
      <xdr:col>2</xdr:col>
      <xdr:colOff>238125</xdr:colOff>
      <xdr:row>19</xdr:row>
      <xdr:rowOff>0</xdr:rowOff>
    </xdr:to>
    <xdr:pic>
      <xdr:nvPicPr>
        <xdr:cNvPr id="120" name="Picture 46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33400" y="330517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21</xdr:row>
      <xdr:rowOff>9525</xdr:rowOff>
    </xdr:from>
    <xdr:to>
      <xdr:col>2</xdr:col>
      <xdr:colOff>247650</xdr:colOff>
      <xdr:row>22</xdr:row>
      <xdr:rowOff>9525</xdr:rowOff>
    </xdr:to>
    <xdr:pic>
      <xdr:nvPicPr>
        <xdr:cNvPr id="121" name="Picture 3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3400" y="3781425"/>
          <a:ext cx="17145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24</xdr:row>
      <xdr:rowOff>19050</xdr:rowOff>
    </xdr:from>
    <xdr:to>
      <xdr:col>2</xdr:col>
      <xdr:colOff>238125</xdr:colOff>
      <xdr:row>24</xdr:row>
      <xdr:rowOff>161925</xdr:rowOff>
    </xdr:to>
    <xdr:pic>
      <xdr:nvPicPr>
        <xdr:cNvPr id="122" name="Picture 46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33400" y="430530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25</xdr:row>
      <xdr:rowOff>323850</xdr:rowOff>
    </xdr:from>
    <xdr:to>
      <xdr:col>2</xdr:col>
      <xdr:colOff>219075</xdr:colOff>
      <xdr:row>26</xdr:row>
      <xdr:rowOff>171450</xdr:rowOff>
    </xdr:to>
    <xdr:pic>
      <xdr:nvPicPr>
        <xdr:cNvPr id="123" name="Picture 33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5300" y="4800600"/>
          <a:ext cx="1809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155</xdr:row>
      <xdr:rowOff>9525</xdr:rowOff>
    </xdr:from>
    <xdr:to>
      <xdr:col>1</xdr:col>
      <xdr:colOff>200025</xdr:colOff>
      <xdr:row>155</xdr:row>
      <xdr:rowOff>152400</xdr:rowOff>
    </xdr:to>
    <xdr:pic>
      <xdr:nvPicPr>
        <xdr:cNvPr id="124" name="Picture 55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8125" y="27393900"/>
          <a:ext cx="1619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19050</xdr:colOff>
      <xdr:row>156</xdr:row>
      <xdr:rowOff>9525</xdr:rowOff>
    </xdr:from>
    <xdr:to>
      <xdr:col>3</xdr:col>
      <xdr:colOff>200025</xdr:colOff>
      <xdr:row>156</xdr:row>
      <xdr:rowOff>161925</xdr:rowOff>
    </xdr:to>
    <xdr:pic>
      <xdr:nvPicPr>
        <xdr:cNvPr id="125" name="Picture 49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42950" y="27555825"/>
          <a:ext cx="1809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156</xdr:row>
      <xdr:rowOff>0</xdr:rowOff>
    </xdr:from>
    <xdr:to>
      <xdr:col>1</xdr:col>
      <xdr:colOff>219075</xdr:colOff>
      <xdr:row>156</xdr:row>
      <xdr:rowOff>152400</xdr:rowOff>
    </xdr:to>
    <xdr:pic>
      <xdr:nvPicPr>
        <xdr:cNvPr id="126" name="Picture 40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28600" y="27546300"/>
          <a:ext cx="1905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57150</xdr:colOff>
      <xdr:row>157</xdr:row>
      <xdr:rowOff>0</xdr:rowOff>
    </xdr:from>
    <xdr:to>
      <xdr:col>2</xdr:col>
      <xdr:colOff>228600</xdr:colOff>
      <xdr:row>158</xdr:row>
      <xdr:rowOff>9525</xdr:rowOff>
    </xdr:to>
    <xdr:pic>
      <xdr:nvPicPr>
        <xdr:cNvPr id="127" name="Picture 44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4350" y="27717750"/>
          <a:ext cx="17145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115</xdr:row>
      <xdr:rowOff>9525</xdr:rowOff>
    </xdr:from>
    <xdr:to>
      <xdr:col>2</xdr:col>
      <xdr:colOff>228600</xdr:colOff>
      <xdr:row>116</xdr:row>
      <xdr:rowOff>0</xdr:rowOff>
    </xdr:to>
    <xdr:pic>
      <xdr:nvPicPr>
        <xdr:cNvPr id="128" name="Picture 48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23875" y="207930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119</xdr:row>
      <xdr:rowOff>9525</xdr:rowOff>
    </xdr:from>
    <xdr:to>
      <xdr:col>2</xdr:col>
      <xdr:colOff>228600</xdr:colOff>
      <xdr:row>120</xdr:row>
      <xdr:rowOff>0</xdr:rowOff>
    </xdr:to>
    <xdr:pic>
      <xdr:nvPicPr>
        <xdr:cNvPr id="129" name="Picture 48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23875" y="214407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126</xdr:row>
      <xdr:rowOff>9525</xdr:rowOff>
    </xdr:from>
    <xdr:to>
      <xdr:col>3</xdr:col>
      <xdr:colOff>171450</xdr:colOff>
      <xdr:row>127</xdr:row>
      <xdr:rowOff>9525</xdr:rowOff>
    </xdr:to>
    <xdr:pic>
      <xdr:nvPicPr>
        <xdr:cNvPr id="130" name="Picture 557" descr="Middenber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22602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126</xdr:row>
      <xdr:rowOff>9525</xdr:rowOff>
    </xdr:from>
    <xdr:to>
      <xdr:col>2</xdr:col>
      <xdr:colOff>209550</xdr:colOff>
      <xdr:row>126</xdr:row>
      <xdr:rowOff>152400</xdr:rowOff>
    </xdr:to>
    <xdr:pic>
      <xdr:nvPicPr>
        <xdr:cNvPr id="131" name="Picture 55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22602825"/>
          <a:ext cx="1619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133350</xdr:colOff>
      <xdr:row>47</xdr:row>
      <xdr:rowOff>28575</xdr:rowOff>
    </xdr:from>
    <xdr:to>
      <xdr:col>1</xdr:col>
      <xdr:colOff>180975</xdr:colOff>
      <xdr:row>47</xdr:row>
      <xdr:rowOff>171450</xdr:rowOff>
    </xdr:to>
    <xdr:pic>
      <xdr:nvPicPr>
        <xdr:cNvPr id="132" name="Picture 48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33375" y="8496300"/>
          <a:ext cx="4762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47625</xdr:colOff>
      <xdr:row>48</xdr:row>
      <xdr:rowOff>9525</xdr:rowOff>
    </xdr:from>
    <xdr:to>
      <xdr:col>2</xdr:col>
      <xdr:colOff>247650</xdr:colOff>
      <xdr:row>48</xdr:row>
      <xdr:rowOff>161925</xdr:rowOff>
    </xdr:to>
    <xdr:pic>
      <xdr:nvPicPr>
        <xdr:cNvPr id="133" name="Picture 48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86582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48</xdr:row>
      <xdr:rowOff>161925</xdr:rowOff>
    </xdr:from>
    <xdr:to>
      <xdr:col>1</xdr:col>
      <xdr:colOff>257175</xdr:colOff>
      <xdr:row>49</xdr:row>
      <xdr:rowOff>161925</xdr:rowOff>
    </xdr:to>
    <xdr:pic>
      <xdr:nvPicPr>
        <xdr:cNvPr id="134" name="Picture 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4325" y="8810625"/>
          <a:ext cx="1428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49</xdr:row>
      <xdr:rowOff>9525</xdr:rowOff>
    </xdr:from>
    <xdr:to>
      <xdr:col>2</xdr:col>
      <xdr:colOff>219075</xdr:colOff>
      <xdr:row>50</xdr:row>
      <xdr:rowOff>19050</xdr:rowOff>
    </xdr:to>
    <xdr:pic>
      <xdr:nvPicPr>
        <xdr:cNvPr id="135" name="Picture 64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8820150"/>
          <a:ext cx="1714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19050</xdr:colOff>
      <xdr:row>47</xdr:row>
      <xdr:rowOff>9525</xdr:rowOff>
    </xdr:from>
    <xdr:to>
      <xdr:col>2</xdr:col>
      <xdr:colOff>209550</xdr:colOff>
      <xdr:row>48</xdr:row>
      <xdr:rowOff>0</xdr:rowOff>
    </xdr:to>
    <xdr:pic>
      <xdr:nvPicPr>
        <xdr:cNvPr id="136" name="Picture 48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6250" y="84772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2</xdr:col>
      <xdr:colOff>9525</xdr:colOff>
      <xdr:row>40</xdr:row>
      <xdr:rowOff>190500</xdr:rowOff>
    </xdr:to>
    <xdr:pic>
      <xdr:nvPicPr>
        <xdr:cNvPr id="137" name="Picture 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57175" y="7124700"/>
          <a:ext cx="20955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47625</xdr:colOff>
      <xdr:row>40</xdr:row>
      <xdr:rowOff>19050</xdr:rowOff>
    </xdr:from>
    <xdr:to>
      <xdr:col>2</xdr:col>
      <xdr:colOff>209550</xdr:colOff>
      <xdr:row>40</xdr:row>
      <xdr:rowOff>180975</xdr:rowOff>
    </xdr:to>
    <xdr:pic>
      <xdr:nvPicPr>
        <xdr:cNvPr id="138" name="Picture 33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7143750"/>
          <a:ext cx="16192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41</xdr:row>
      <xdr:rowOff>19050</xdr:rowOff>
    </xdr:from>
    <xdr:to>
      <xdr:col>1</xdr:col>
      <xdr:colOff>238125</xdr:colOff>
      <xdr:row>42</xdr:row>
      <xdr:rowOff>9525</xdr:rowOff>
    </xdr:to>
    <xdr:pic>
      <xdr:nvPicPr>
        <xdr:cNvPr id="139" name="Picture 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38125" y="7353300"/>
          <a:ext cx="200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47625</xdr:colOff>
      <xdr:row>41</xdr:row>
      <xdr:rowOff>9525</xdr:rowOff>
    </xdr:from>
    <xdr:to>
      <xdr:col>2</xdr:col>
      <xdr:colOff>257175</xdr:colOff>
      <xdr:row>42</xdr:row>
      <xdr:rowOff>9525</xdr:rowOff>
    </xdr:to>
    <xdr:pic>
      <xdr:nvPicPr>
        <xdr:cNvPr id="140" name="Picture 48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7343775"/>
          <a:ext cx="20955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142875</xdr:colOff>
      <xdr:row>45</xdr:row>
      <xdr:rowOff>28575</xdr:rowOff>
    </xdr:from>
    <xdr:to>
      <xdr:col>1</xdr:col>
      <xdr:colOff>190500</xdr:colOff>
      <xdr:row>45</xdr:row>
      <xdr:rowOff>171450</xdr:rowOff>
    </xdr:to>
    <xdr:pic>
      <xdr:nvPicPr>
        <xdr:cNvPr id="141" name="Picture 48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42900" y="8143875"/>
          <a:ext cx="4762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38100</xdr:colOff>
      <xdr:row>42</xdr:row>
      <xdr:rowOff>19050</xdr:rowOff>
    </xdr:from>
    <xdr:to>
      <xdr:col>2</xdr:col>
      <xdr:colOff>266700</xdr:colOff>
      <xdr:row>43</xdr:row>
      <xdr:rowOff>9525</xdr:rowOff>
    </xdr:to>
    <xdr:pic>
      <xdr:nvPicPr>
        <xdr:cNvPr id="142" name="Picture 46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5300" y="7553325"/>
          <a:ext cx="22860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45</xdr:row>
      <xdr:rowOff>9525</xdr:rowOff>
    </xdr:from>
    <xdr:to>
      <xdr:col>2</xdr:col>
      <xdr:colOff>238125</xdr:colOff>
      <xdr:row>46</xdr:row>
      <xdr:rowOff>9525</xdr:rowOff>
    </xdr:to>
    <xdr:pic>
      <xdr:nvPicPr>
        <xdr:cNvPr id="143" name="Picture 64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8124825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47625</xdr:colOff>
      <xdr:row>46</xdr:row>
      <xdr:rowOff>0</xdr:rowOff>
    </xdr:from>
    <xdr:to>
      <xdr:col>2</xdr:col>
      <xdr:colOff>209550</xdr:colOff>
      <xdr:row>47</xdr:row>
      <xdr:rowOff>19050</xdr:rowOff>
    </xdr:to>
    <xdr:pic>
      <xdr:nvPicPr>
        <xdr:cNvPr id="144" name="Picture 4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8305800"/>
          <a:ext cx="1619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3133725</xdr:colOff>
      <xdr:row>46</xdr:row>
      <xdr:rowOff>19050</xdr:rowOff>
    </xdr:from>
    <xdr:to>
      <xdr:col>3</xdr:col>
      <xdr:colOff>3238500</xdr:colOff>
      <xdr:row>46</xdr:row>
      <xdr:rowOff>161925</xdr:rowOff>
    </xdr:to>
    <xdr:sp>
      <xdr:nvSpPr>
        <xdr:cNvPr id="145" name="AutoShape 460"/>
        <xdr:cNvSpPr>
          <a:spLocks/>
        </xdr:cNvSpPr>
      </xdr:nvSpPr>
      <xdr:spPr>
        <a:xfrm rot="5400000">
          <a:off x="3857625" y="8324850"/>
          <a:ext cx="104775" cy="142875"/>
        </a:xfrm>
        <a:prstGeom prst="triangle">
          <a:avLst>
            <a:gd name="adj" fmla="val -453"/>
          </a:avLst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200025</xdr:colOff>
      <xdr:row>51</xdr:row>
      <xdr:rowOff>38100</xdr:rowOff>
    </xdr:to>
    <xdr:pic>
      <xdr:nvPicPr>
        <xdr:cNvPr id="146" name="Picture 48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5775" y="89916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54</xdr:row>
      <xdr:rowOff>142875</xdr:rowOff>
    </xdr:from>
    <xdr:to>
      <xdr:col>1</xdr:col>
      <xdr:colOff>790575</xdr:colOff>
      <xdr:row>56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096625"/>
          <a:ext cx="20955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38100</xdr:rowOff>
    </xdr:from>
    <xdr:to>
      <xdr:col>1</xdr:col>
      <xdr:colOff>666750</xdr:colOff>
      <xdr:row>2</xdr:row>
      <xdr:rowOff>219075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95350"/>
          <a:ext cx="194310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31</xdr:row>
      <xdr:rowOff>19050</xdr:rowOff>
    </xdr:from>
    <xdr:to>
      <xdr:col>0</xdr:col>
      <xdr:colOff>219075</xdr:colOff>
      <xdr:row>31</xdr:row>
      <xdr:rowOff>171450</xdr:rowOff>
    </xdr:to>
    <xdr:pic>
      <xdr:nvPicPr>
        <xdr:cNvPr id="3" name="Picture 8" descr="Hell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3722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34</xdr:row>
      <xdr:rowOff>28575</xdr:rowOff>
    </xdr:from>
    <xdr:to>
      <xdr:col>0</xdr:col>
      <xdr:colOff>180975</xdr:colOff>
      <xdr:row>34</xdr:row>
      <xdr:rowOff>180975</xdr:rowOff>
    </xdr:to>
    <xdr:pic>
      <xdr:nvPicPr>
        <xdr:cNvPr id="4" name="Picture 9" descr="Hell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9627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1085850</xdr:colOff>
      <xdr:row>9</xdr:row>
      <xdr:rowOff>19050</xdr:rowOff>
    </xdr:from>
    <xdr:to>
      <xdr:col>0</xdr:col>
      <xdr:colOff>1295400</xdr:colOff>
      <xdr:row>9</xdr:row>
      <xdr:rowOff>200025</xdr:rowOff>
    </xdr:to>
    <xdr:pic>
      <xdr:nvPicPr>
        <xdr:cNvPr id="5" name="Picture 10" descr="StartVla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2581275"/>
          <a:ext cx="209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8</xdr:col>
      <xdr:colOff>476250</xdr:colOff>
      <xdr:row>33</xdr:row>
      <xdr:rowOff>171450</xdr:rowOff>
    </xdr:to>
    <xdr:pic>
      <xdr:nvPicPr>
        <xdr:cNvPr id="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6505575" cy="624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638175</xdr:colOff>
      <xdr:row>29</xdr:row>
      <xdr:rowOff>85725</xdr:rowOff>
    </xdr:from>
    <xdr:to>
      <xdr:col>3</xdr:col>
      <xdr:colOff>161925</xdr:colOff>
      <xdr:row>31</xdr:row>
      <xdr:rowOff>9525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5610225"/>
          <a:ext cx="285750" cy="24765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>
    <xdr:from>
      <xdr:col>6</xdr:col>
      <xdr:colOff>704850</xdr:colOff>
      <xdr:row>23</xdr:row>
      <xdr:rowOff>133350</xdr:rowOff>
    </xdr:from>
    <xdr:to>
      <xdr:col>7</xdr:col>
      <xdr:colOff>190500</xdr:colOff>
      <xdr:row>25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76850" y="4686300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23</xdr:row>
      <xdr:rowOff>9525</xdr:rowOff>
    </xdr:from>
    <xdr:to>
      <xdr:col>2</xdr:col>
      <xdr:colOff>142875</xdr:colOff>
      <xdr:row>23</xdr:row>
      <xdr:rowOff>104775</xdr:rowOff>
    </xdr:to>
    <xdr:sp>
      <xdr:nvSpPr>
        <xdr:cNvPr id="4" name="AutoShape 9"/>
        <xdr:cNvSpPr>
          <a:spLocks/>
        </xdr:cNvSpPr>
      </xdr:nvSpPr>
      <xdr:spPr>
        <a:xfrm rot="2639695">
          <a:off x="1219200" y="4562475"/>
          <a:ext cx="447675" cy="95250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17</xdr:row>
      <xdr:rowOff>76200</xdr:rowOff>
    </xdr:from>
    <xdr:to>
      <xdr:col>1</xdr:col>
      <xdr:colOff>561975</xdr:colOff>
      <xdr:row>19</xdr:row>
      <xdr:rowOff>123825</xdr:rowOff>
    </xdr:to>
    <xdr:sp>
      <xdr:nvSpPr>
        <xdr:cNvPr id="5" name="AutoShape 11"/>
        <xdr:cNvSpPr>
          <a:spLocks/>
        </xdr:cNvSpPr>
      </xdr:nvSpPr>
      <xdr:spPr>
        <a:xfrm rot="16200000">
          <a:off x="1266825" y="3657600"/>
          <a:ext cx="57150" cy="37147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514350</xdr:colOff>
      <xdr:row>18</xdr:row>
      <xdr:rowOff>142875</xdr:rowOff>
    </xdr:from>
    <xdr:to>
      <xdr:col>7</xdr:col>
      <xdr:colOff>57150</xdr:colOff>
      <xdr:row>20</xdr:row>
      <xdr:rowOff>142875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1066843">
          <a:off x="4324350" y="3886200"/>
          <a:ext cx="1066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17</xdr:row>
      <xdr:rowOff>76200</xdr:rowOff>
    </xdr:from>
    <xdr:to>
      <xdr:col>5</xdr:col>
      <xdr:colOff>95250</xdr:colOff>
      <xdr:row>19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9758758">
          <a:off x="2838450" y="3657600"/>
          <a:ext cx="1066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19</xdr:row>
      <xdr:rowOff>95250</xdr:rowOff>
    </xdr:from>
    <xdr:to>
      <xdr:col>3</xdr:col>
      <xdr:colOff>352425</xdr:colOff>
      <xdr:row>21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9758758">
          <a:off x="1571625" y="4000500"/>
          <a:ext cx="1066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10</xdr:row>
      <xdr:rowOff>9525</xdr:rowOff>
    </xdr:from>
    <xdr:to>
      <xdr:col>2</xdr:col>
      <xdr:colOff>723900</xdr:colOff>
      <xdr:row>12</xdr:row>
      <xdr:rowOff>9525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20456909">
          <a:off x="1181100" y="2457450"/>
          <a:ext cx="1066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4</xdr:row>
      <xdr:rowOff>276225</xdr:rowOff>
    </xdr:from>
    <xdr:to>
      <xdr:col>3</xdr:col>
      <xdr:colOff>47625</xdr:colOff>
      <xdr:row>5</xdr:row>
      <xdr:rowOff>276225</xdr:rowOff>
    </xdr:to>
    <xdr:pic>
      <xdr:nvPicPr>
        <xdr:cNvPr id="10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1841241">
          <a:off x="1266825" y="1428750"/>
          <a:ext cx="1066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209550</xdr:rowOff>
    </xdr:from>
    <xdr:to>
      <xdr:col>1</xdr:col>
      <xdr:colOff>371475</xdr:colOff>
      <xdr:row>9</xdr:row>
      <xdr:rowOff>142875</xdr:rowOff>
    </xdr:to>
    <xdr:pic>
      <xdr:nvPicPr>
        <xdr:cNvPr id="11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5400000">
          <a:off x="809625" y="1362075"/>
          <a:ext cx="323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123825</xdr:rowOff>
    </xdr:from>
    <xdr:to>
      <xdr:col>1</xdr:col>
      <xdr:colOff>361950</xdr:colOff>
      <xdr:row>22</xdr:row>
      <xdr:rowOff>57150</xdr:rowOff>
    </xdr:to>
    <xdr:pic>
      <xdr:nvPicPr>
        <xdr:cNvPr id="12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5400000">
          <a:off x="800100" y="3381375"/>
          <a:ext cx="323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21</xdr:row>
      <xdr:rowOff>19050</xdr:rowOff>
    </xdr:from>
    <xdr:to>
      <xdr:col>2</xdr:col>
      <xdr:colOff>152400</xdr:colOff>
      <xdr:row>21</xdr:row>
      <xdr:rowOff>114300</xdr:rowOff>
    </xdr:to>
    <xdr:sp>
      <xdr:nvSpPr>
        <xdr:cNvPr id="13" name="AutoShape 11"/>
        <xdr:cNvSpPr>
          <a:spLocks/>
        </xdr:cNvSpPr>
      </xdr:nvSpPr>
      <xdr:spPr>
        <a:xfrm rot="13012194" flipV="1">
          <a:off x="1314450" y="4248150"/>
          <a:ext cx="361950" cy="95250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104775</xdr:colOff>
      <xdr:row>24</xdr:row>
      <xdr:rowOff>19050</xdr:rowOff>
    </xdr:from>
    <xdr:to>
      <xdr:col>2</xdr:col>
      <xdr:colOff>428625</xdr:colOff>
      <xdr:row>30</xdr:row>
      <xdr:rowOff>114300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3435886">
          <a:off x="1628775" y="4733925"/>
          <a:ext cx="323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9</xdr:row>
      <xdr:rowOff>9525</xdr:rowOff>
    </xdr:from>
    <xdr:to>
      <xdr:col>8</xdr:col>
      <xdr:colOff>447675</xdr:colOff>
      <xdr:row>38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466850"/>
          <a:ext cx="6515100" cy="476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9525</xdr:rowOff>
    </xdr:from>
    <xdr:to>
      <xdr:col>8</xdr:col>
      <xdr:colOff>57150</xdr:colOff>
      <xdr:row>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1450"/>
          <a:ext cx="61531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666750</xdr:colOff>
      <xdr:row>1</xdr:row>
      <xdr:rowOff>85725</xdr:rowOff>
    </xdr:from>
    <xdr:to>
      <xdr:col>8</xdr:col>
      <xdr:colOff>228600</xdr:colOff>
      <xdr:row>3</xdr:row>
      <xdr:rowOff>47625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247650"/>
          <a:ext cx="323850" cy="28575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3</xdr:row>
      <xdr:rowOff>19050</xdr:rowOff>
    </xdr:from>
    <xdr:to>
      <xdr:col>0</xdr:col>
      <xdr:colOff>733425</xdr:colOff>
      <xdr:row>4</xdr:row>
      <xdr:rowOff>57150</xdr:rowOff>
    </xdr:to>
    <xdr:sp>
      <xdr:nvSpPr>
        <xdr:cNvPr id="4" name="AutoShape 41"/>
        <xdr:cNvSpPr>
          <a:spLocks/>
        </xdr:cNvSpPr>
      </xdr:nvSpPr>
      <xdr:spPr>
        <a:xfrm>
          <a:off x="47625" y="504825"/>
          <a:ext cx="685800" cy="200025"/>
        </a:xfrm>
        <a:prstGeom prst="wedgeRectCallout">
          <a:avLst>
            <a:gd name="adj1" fmla="val -41564"/>
            <a:gd name="adj2" fmla="val 143333"/>
          </a:avLst>
        </a:prstGeom>
        <a:solidFill>
          <a:srgbClr val="FFFF00"/>
        </a:solidFill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DOUR</a:t>
          </a:r>
        </a:p>
      </xdr:txBody>
    </xdr:sp>
    <xdr:clientData/>
  </xdr:twoCellAnchor>
  <xdr:twoCellAnchor editAs="oneCell">
    <xdr:from>
      <xdr:col>5</xdr:col>
      <xdr:colOff>590550</xdr:colOff>
      <xdr:row>1</xdr:row>
      <xdr:rowOff>76200</xdr:rowOff>
    </xdr:from>
    <xdr:to>
      <xdr:col>6</xdr:col>
      <xdr:colOff>114300</xdr:colOff>
      <xdr:row>3</xdr:row>
      <xdr:rowOff>9525</xdr:rowOff>
    </xdr:to>
    <xdr:pic>
      <xdr:nvPicPr>
        <xdr:cNvPr id="5" name="Picture 9" descr="Helli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00550" y="238125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1</xdr:row>
      <xdr:rowOff>57150</xdr:rowOff>
    </xdr:from>
    <xdr:to>
      <xdr:col>3</xdr:col>
      <xdr:colOff>742950</xdr:colOff>
      <xdr:row>2</xdr:row>
      <xdr:rowOff>152400</xdr:rowOff>
    </xdr:to>
    <xdr:pic>
      <xdr:nvPicPr>
        <xdr:cNvPr id="6" name="Picture 10" descr="Helli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52725" y="2190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4</xdr:row>
      <xdr:rowOff>66675</xdr:rowOff>
    </xdr:from>
    <xdr:to>
      <xdr:col>4</xdr:col>
      <xdr:colOff>285750</xdr:colOff>
      <xdr:row>5</xdr:row>
      <xdr:rowOff>47625</xdr:rowOff>
    </xdr:to>
    <xdr:pic>
      <xdr:nvPicPr>
        <xdr:cNvPr id="7" name="Picture 11" descr="Kassei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0350" y="714375"/>
          <a:ext cx="533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47625</xdr:rowOff>
    </xdr:from>
    <xdr:to>
      <xdr:col>0</xdr:col>
      <xdr:colOff>361950</xdr:colOff>
      <xdr:row>3</xdr:row>
      <xdr:rowOff>9525</xdr:rowOff>
    </xdr:to>
    <xdr:pic>
      <xdr:nvPicPr>
        <xdr:cNvPr id="8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09550"/>
          <a:ext cx="323850" cy="28575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>
    <xdr:from>
      <xdr:col>7</xdr:col>
      <xdr:colOff>647700</xdr:colOff>
      <xdr:row>3</xdr:row>
      <xdr:rowOff>47625</xdr:rowOff>
    </xdr:from>
    <xdr:to>
      <xdr:col>8</xdr:col>
      <xdr:colOff>571500</xdr:colOff>
      <xdr:row>4</xdr:row>
      <xdr:rowOff>85725</xdr:rowOff>
    </xdr:to>
    <xdr:sp>
      <xdr:nvSpPr>
        <xdr:cNvPr id="9" name="AutoShape 41"/>
        <xdr:cNvSpPr>
          <a:spLocks/>
        </xdr:cNvSpPr>
      </xdr:nvSpPr>
      <xdr:spPr>
        <a:xfrm>
          <a:off x="5981700" y="533400"/>
          <a:ext cx="685800" cy="200025"/>
        </a:xfrm>
        <a:prstGeom prst="wedgeRectCallout">
          <a:avLst>
            <a:gd name="adj1" fmla="val -41564"/>
            <a:gd name="adj2" fmla="val 143333"/>
          </a:avLst>
        </a:prstGeom>
        <a:solidFill>
          <a:srgbClr val="FFFF00"/>
        </a:solidFill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DOUR</a:t>
          </a:r>
        </a:p>
      </xdr:txBody>
    </xdr:sp>
    <xdr:clientData/>
  </xdr:twoCellAnchor>
  <xdr:twoCellAnchor editAs="oneCell">
    <xdr:from>
      <xdr:col>2</xdr:col>
      <xdr:colOff>76200</xdr:colOff>
      <xdr:row>27</xdr:row>
      <xdr:rowOff>66675</xdr:rowOff>
    </xdr:from>
    <xdr:to>
      <xdr:col>2</xdr:col>
      <xdr:colOff>609600</xdr:colOff>
      <xdr:row>28</xdr:row>
      <xdr:rowOff>57150</xdr:rowOff>
    </xdr:to>
    <xdr:pic>
      <xdr:nvPicPr>
        <xdr:cNvPr id="10" name="Picture 16" descr="Kassei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00200" y="4438650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19</xdr:row>
      <xdr:rowOff>28575</xdr:rowOff>
    </xdr:from>
    <xdr:to>
      <xdr:col>0</xdr:col>
      <xdr:colOff>638175</xdr:colOff>
      <xdr:row>20</xdr:row>
      <xdr:rowOff>19050</xdr:rowOff>
    </xdr:to>
    <xdr:pic>
      <xdr:nvPicPr>
        <xdr:cNvPr id="11" name="Picture 17" descr="Helli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" y="31051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28</xdr:row>
      <xdr:rowOff>9525</xdr:rowOff>
    </xdr:from>
    <xdr:to>
      <xdr:col>1</xdr:col>
      <xdr:colOff>600075</xdr:colOff>
      <xdr:row>28</xdr:row>
      <xdr:rowOff>161925</xdr:rowOff>
    </xdr:to>
    <xdr:pic>
      <xdr:nvPicPr>
        <xdr:cNvPr id="12" name="Picture 18" descr="Helli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0625" y="45434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</xdr:row>
      <xdr:rowOff>38100</xdr:rowOff>
    </xdr:from>
    <xdr:to>
      <xdr:col>4</xdr:col>
      <xdr:colOff>428625</xdr:colOff>
      <xdr:row>13</xdr:row>
      <xdr:rowOff>38100</xdr:rowOff>
    </xdr:to>
    <xdr:pic>
      <xdr:nvPicPr>
        <xdr:cNvPr id="13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 rot="2132260">
          <a:off x="2409825" y="1819275"/>
          <a:ext cx="1066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29</xdr:row>
      <xdr:rowOff>57150</xdr:rowOff>
    </xdr:from>
    <xdr:to>
      <xdr:col>2</xdr:col>
      <xdr:colOff>504825</xdr:colOff>
      <xdr:row>35</xdr:row>
      <xdr:rowOff>152400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 rot="14342174">
          <a:off x="1704975" y="4752975"/>
          <a:ext cx="323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34</xdr:row>
      <xdr:rowOff>85725</xdr:rowOff>
    </xdr:from>
    <xdr:to>
      <xdr:col>4</xdr:col>
      <xdr:colOff>409575</xdr:colOff>
      <xdr:row>36</xdr:row>
      <xdr:rowOff>85725</xdr:rowOff>
    </xdr:to>
    <xdr:pic>
      <xdr:nvPicPr>
        <xdr:cNvPr id="15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 rot="8886552">
          <a:off x="2390775" y="5591175"/>
          <a:ext cx="1066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21</xdr:row>
      <xdr:rowOff>57150</xdr:rowOff>
    </xdr:from>
    <xdr:to>
      <xdr:col>2</xdr:col>
      <xdr:colOff>695325</xdr:colOff>
      <xdr:row>27</xdr:row>
      <xdr:rowOff>152400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 rot="18489433">
          <a:off x="1895475" y="3457575"/>
          <a:ext cx="323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17</xdr:row>
      <xdr:rowOff>66675</xdr:rowOff>
    </xdr:from>
    <xdr:to>
      <xdr:col>2</xdr:col>
      <xdr:colOff>666750</xdr:colOff>
      <xdr:row>19</xdr:row>
      <xdr:rowOff>66675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 rot="10340227">
          <a:off x="1123950" y="2819400"/>
          <a:ext cx="1066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14</xdr:row>
      <xdr:rowOff>47625</xdr:rowOff>
    </xdr:from>
    <xdr:to>
      <xdr:col>2</xdr:col>
      <xdr:colOff>238125</xdr:colOff>
      <xdr:row>16</xdr:row>
      <xdr:rowOff>47625</xdr:rowOff>
    </xdr:to>
    <xdr:pic>
      <xdr:nvPicPr>
        <xdr:cNvPr id="18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 rot="19037435">
          <a:off x="695325" y="2314575"/>
          <a:ext cx="1066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18</xdr:row>
      <xdr:rowOff>28575</xdr:rowOff>
    </xdr:from>
    <xdr:to>
      <xdr:col>5</xdr:col>
      <xdr:colOff>19050</xdr:colOff>
      <xdr:row>24</xdr:row>
      <xdr:rowOff>123825</xdr:rowOff>
    </xdr:to>
    <xdr:pic>
      <xdr:nvPicPr>
        <xdr:cNvPr id="19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 rot="5185419">
          <a:off x="3505200" y="2943225"/>
          <a:ext cx="323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Q523"/>
  <sheetViews>
    <sheetView tabSelected="1" zoomScalePageLayoutView="0" workbookViewId="0" topLeftCell="A1">
      <selection activeCell="M51" sqref="M51"/>
    </sheetView>
  </sheetViews>
  <sheetFormatPr defaultColWidth="11.421875" defaultRowHeight="12.75"/>
  <cols>
    <col min="1" max="1" width="3.00390625" style="1" customWidth="1"/>
    <col min="2" max="2" width="3.8515625" style="1" customWidth="1"/>
    <col min="3" max="3" width="4.00390625" style="1" customWidth="1"/>
    <col min="4" max="4" width="51.00390625" style="1" customWidth="1"/>
    <col min="5" max="6" width="6.28125" style="4" customWidth="1"/>
    <col min="7" max="8" width="6.8515625" style="13" customWidth="1"/>
    <col min="9" max="9" width="7.00390625" style="13" customWidth="1"/>
    <col min="10" max="16384" width="11.421875" style="1" customWidth="1"/>
  </cols>
  <sheetData>
    <row r="1" spans="3:17" ht="12.75">
      <c r="C1" s="31"/>
      <c r="I1" s="32"/>
      <c r="J1" s="19"/>
      <c r="K1" s="19"/>
      <c r="L1" s="19"/>
      <c r="M1" s="19"/>
      <c r="N1" s="19"/>
      <c r="O1" s="19"/>
      <c r="P1" s="19"/>
      <c r="Q1" s="19"/>
    </row>
    <row r="2" spans="1:17" ht="15">
      <c r="A2" s="252" t="s">
        <v>124</v>
      </c>
      <c r="B2" s="253"/>
      <c r="C2" s="253"/>
      <c r="D2" s="253"/>
      <c r="E2" s="253"/>
      <c r="F2" s="253"/>
      <c r="G2" s="253"/>
      <c r="H2" s="253"/>
      <c r="I2" s="253"/>
      <c r="J2" s="19"/>
      <c r="K2" s="19"/>
      <c r="L2" s="19"/>
      <c r="M2" s="19"/>
      <c r="N2" s="19"/>
      <c r="O2" s="19"/>
      <c r="P2" s="19"/>
      <c r="Q2" s="19"/>
    </row>
    <row r="3" spans="4:17" ht="12.75">
      <c r="D3" s="2"/>
      <c r="E3" s="3"/>
      <c r="I3" s="44"/>
      <c r="J3" s="19"/>
      <c r="K3" s="19"/>
      <c r="L3" s="19"/>
      <c r="M3" s="19"/>
      <c r="N3" s="19"/>
      <c r="O3" s="19"/>
      <c r="P3" s="19"/>
      <c r="Q3" s="19"/>
    </row>
    <row r="4" spans="1:17" ht="15">
      <c r="A4" s="254" t="s">
        <v>117</v>
      </c>
      <c r="B4" s="254"/>
      <c r="C4" s="254"/>
      <c r="D4" s="254"/>
      <c r="E4" s="254"/>
      <c r="F4" s="254"/>
      <c r="G4" s="254"/>
      <c r="H4" s="254"/>
      <c r="I4" s="254"/>
      <c r="J4" s="19"/>
      <c r="K4" s="19"/>
      <c r="L4" s="19"/>
      <c r="M4" s="19"/>
      <c r="N4" s="19"/>
      <c r="O4" s="19"/>
      <c r="P4" s="19"/>
      <c r="Q4" s="19"/>
    </row>
    <row r="5" spans="1:17" ht="18">
      <c r="A5" s="255" t="s">
        <v>140</v>
      </c>
      <c r="B5" s="255"/>
      <c r="C5" s="255"/>
      <c r="D5" s="255"/>
      <c r="E5" s="255"/>
      <c r="F5" s="255"/>
      <c r="G5" s="255"/>
      <c r="H5" s="255"/>
      <c r="J5" s="19"/>
      <c r="K5" s="19"/>
      <c r="L5" s="19"/>
      <c r="M5" s="19"/>
      <c r="N5" s="19"/>
      <c r="O5" s="19"/>
      <c r="P5" s="19"/>
      <c r="Q5" s="19"/>
    </row>
    <row r="6" spans="10:17" ht="8.25" customHeight="1">
      <c r="J6" s="19"/>
      <c r="K6" s="19"/>
      <c r="L6" s="19"/>
      <c r="M6" s="19"/>
      <c r="N6" s="19"/>
      <c r="O6" s="19"/>
      <c r="P6" s="19"/>
      <c r="Q6" s="19"/>
    </row>
    <row r="7" spans="1:17" ht="12.75">
      <c r="A7" s="5"/>
      <c r="B7" s="5"/>
      <c r="C7" s="5"/>
      <c r="D7" s="2"/>
      <c r="E7" s="6"/>
      <c r="F7" s="7"/>
      <c r="G7" s="257" t="s">
        <v>5</v>
      </c>
      <c r="H7" s="257"/>
      <c r="I7" s="257"/>
      <c r="J7" s="19"/>
      <c r="K7" s="19"/>
      <c r="L7" s="19"/>
      <c r="M7" s="19"/>
      <c r="N7" s="19"/>
      <c r="O7" s="19"/>
      <c r="P7" s="19"/>
      <c r="Q7" s="19"/>
    </row>
    <row r="8" spans="1:17" ht="12.75">
      <c r="A8" s="5"/>
      <c r="B8" s="5"/>
      <c r="C8" s="5"/>
      <c r="D8" s="2"/>
      <c r="E8" s="6"/>
      <c r="F8" s="7"/>
      <c r="G8" s="256" t="s">
        <v>7</v>
      </c>
      <c r="H8" s="256"/>
      <c r="I8" s="256"/>
      <c r="J8" s="19"/>
      <c r="K8" s="19"/>
      <c r="L8" s="19"/>
      <c r="M8" s="19"/>
      <c r="N8" s="19"/>
      <c r="O8" s="19"/>
      <c r="P8" s="19"/>
      <c r="Q8" s="19"/>
    </row>
    <row r="9" spans="1:17" ht="12.75">
      <c r="A9" s="5"/>
      <c r="B9" s="5"/>
      <c r="C9" s="5"/>
      <c r="D9" s="2"/>
      <c r="E9" s="6"/>
      <c r="F9" s="7"/>
      <c r="G9" s="2"/>
      <c r="H9" s="2"/>
      <c r="I9" s="2"/>
      <c r="J9" s="19"/>
      <c r="K9" s="19"/>
      <c r="L9" s="19"/>
      <c r="M9" s="19"/>
      <c r="N9" s="19"/>
      <c r="O9" s="19"/>
      <c r="P9" s="19"/>
      <c r="Q9" s="19"/>
    </row>
    <row r="10" spans="1:17" ht="12.75">
      <c r="A10" s="5"/>
      <c r="B10" s="5"/>
      <c r="C10" s="5"/>
      <c r="D10" s="158" t="s">
        <v>6</v>
      </c>
      <c r="E10" s="159" t="s">
        <v>3</v>
      </c>
      <c r="F10" s="160" t="s">
        <v>4</v>
      </c>
      <c r="G10" s="161">
        <v>36</v>
      </c>
      <c r="H10" s="161">
        <v>38</v>
      </c>
      <c r="I10" s="161">
        <v>40</v>
      </c>
      <c r="J10" s="19"/>
      <c r="K10" s="19"/>
      <c r="L10" s="19"/>
      <c r="M10" s="19"/>
      <c r="N10" s="19"/>
      <c r="O10" s="19"/>
      <c r="P10" s="19"/>
      <c r="Q10" s="19"/>
    </row>
    <row r="11" spans="1:17" ht="12.75">
      <c r="A11" s="5"/>
      <c r="B11" s="5"/>
      <c r="C11" s="5"/>
      <c r="D11" s="158"/>
      <c r="E11" s="159"/>
      <c r="F11" s="160"/>
      <c r="G11" s="161"/>
      <c r="H11" s="161"/>
      <c r="I11" s="161"/>
      <c r="J11" s="19"/>
      <c r="K11" s="19"/>
      <c r="L11" s="19"/>
      <c r="M11" s="19"/>
      <c r="N11" s="19"/>
      <c r="O11" s="19"/>
      <c r="P11" s="19"/>
      <c r="Q11" s="19"/>
    </row>
    <row r="12" spans="4:17" ht="14.25">
      <c r="D12" s="8" t="s">
        <v>8</v>
      </c>
      <c r="E12" s="3"/>
      <c r="G12" s="14"/>
      <c r="H12" s="14"/>
      <c r="I12" s="14"/>
      <c r="J12" s="19"/>
      <c r="K12" s="19"/>
      <c r="L12" s="19"/>
      <c r="M12" s="19"/>
      <c r="N12" s="19"/>
      <c r="O12" s="19"/>
      <c r="P12" s="19"/>
      <c r="Q12" s="19"/>
    </row>
    <row r="13" spans="4:17" ht="14.25">
      <c r="D13" s="162"/>
      <c r="E13" s="3"/>
      <c r="G13" s="14"/>
      <c r="H13" s="14"/>
      <c r="I13" s="14"/>
      <c r="J13" s="47"/>
      <c r="K13" s="47"/>
      <c r="L13" s="19"/>
      <c r="M13" s="19"/>
      <c r="N13" s="19"/>
      <c r="O13" s="19"/>
      <c r="P13" s="19"/>
      <c r="Q13" s="19"/>
    </row>
    <row r="14" spans="1:17" ht="19.5" customHeight="1">
      <c r="A14" s="9"/>
      <c r="B14" s="261" t="s">
        <v>10</v>
      </c>
      <c r="C14" s="261"/>
      <c r="D14" s="261"/>
      <c r="E14" s="11"/>
      <c r="F14" s="12"/>
      <c r="G14" s="15"/>
      <c r="H14" s="15"/>
      <c r="I14" s="15"/>
      <c r="J14" s="47"/>
      <c r="K14" s="47"/>
      <c r="L14" s="19"/>
      <c r="M14" s="19"/>
      <c r="N14" s="19"/>
      <c r="O14" s="19"/>
      <c r="P14" s="19"/>
      <c r="Q14" s="19"/>
    </row>
    <row r="15" spans="1:17" ht="27" customHeight="1">
      <c r="A15" s="10"/>
      <c r="B15" s="10"/>
      <c r="C15" s="10"/>
      <c r="D15" s="33" t="s">
        <v>74</v>
      </c>
      <c r="E15" s="34">
        <v>0</v>
      </c>
      <c r="F15" s="35"/>
      <c r="G15" s="36">
        <v>0.4513888888888889</v>
      </c>
      <c r="H15" s="36">
        <v>0.4513888888888889</v>
      </c>
      <c r="I15" s="36">
        <v>0.4513888888888889</v>
      </c>
      <c r="J15" s="19"/>
      <c r="K15" s="19"/>
      <c r="L15" s="19"/>
      <c r="M15" s="19"/>
      <c r="N15" s="19"/>
      <c r="O15" s="19"/>
      <c r="P15" s="19"/>
      <c r="Q15" s="19"/>
    </row>
    <row r="16" spans="1:17" ht="12.75">
      <c r="A16" s="10"/>
      <c r="B16" s="10"/>
      <c r="C16" s="10"/>
      <c r="D16" s="10" t="s">
        <v>141</v>
      </c>
      <c r="E16" s="11">
        <v>0.1</v>
      </c>
      <c r="F16" s="165"/>
      <c r="G16" s="166"/>
      <c r="H16" s="166"/>
      <c r="I16" s="219"/>
      <c r="J16" s="19"/>
      <c r="K16" s="19"/>
      <c r="L16" s="19"/>
      <c r="M16" s="19"/>
      <c r="N16" s="19"/>
      <c r="O16" s="19"/>
      <c r="P16" s="19"/>
      <c r="Q16" s="19"/>
    </row>
    <row r="17" spans="1:17" ht="12.75">
      <c r="A17" s="10"/>
      <c r="B17" s="10"/>
      <c r="C17" s="10"/>
      <c r="D17" s="10" t="s">
        <v>151</v>
      </c>
      <c r="E17" s="11">
        <v>0.26</v>
      </c>
      <c r="F17" s="169"/>
      <c r="G17" s="170"/>
      <c r="H17" s="170"/>
      <c r="I17" s="220"/>
      <c r="J17" s="19"/>
      <c r="K17" s="19"/>
      <c r="L17" s="19"/>
      <c r="M17" s="19"/>
      <c r="N17" s="19"/>
      <c r="O17" s="19"/>
      <c r="P17" s="19"/>
      <c r="Q17" s="19"/>
    </row>
    <row r="18" spans="1:17" ht="12.75">
      <c r="A18" s="10"/>
      <c r="B18" s="10"/>
      <c r="C18" s="10"/>
      <c r="D18" s="10" t="s">
        <v>152</v>
      </c>
      <c r="E18" s="11">
        <v>0.45</v>
      </c>
      <c r="F18" s="169"/>
      <c r="G18" s="170"/>
      <c r="H18" s="170"/>
      <c r="I18" s="220"/>
      <c r="J18" s="19"/>
      <c r="K18" s="19"/>
      <c r="L18" s="19"/>
      <c r="M18" s="19"/>
      <c r="N18" s="19"/>
      <c r="O18" s="19"/>
      <c r="P18" s="19"/>
      <c r="Q18" s="19"/>
    </row>
    <row r="19" spans="1:17" ht="12.75">
      <c r="A19" s="10"/>
      <c r="B19" s="10"/>
      <c r="C19" s="10"/>
      <c r="D19" s="10" t="s">
        <v>142</v>
      </c>
      <c r="E19" s="11">
        <v>1</v>
      </c>
      <c r="F19" s="169"/>
      <c r="G19" s="170"/>
      <c r="H19" s="170"/>
      <c r="I19" s="220"/>
      <c r="J19" s="19"/>
      <c r="K19" s="19"/>
      <c r="L19" s="19"/>
      <c r="M19" s="19"/>
      <c r="N19" s="19"/>
      <c r="O19" s="19"/>
      <c r="P19" s="19"/>
      <c r="Q19" s="19"/>
    </row>
    <row r="20" spans="1:17" ht="12.75">
      <c r="A20" s="10"/>
      <c r="B20" s="10"/>
      <c r="C20" s="10"/>
      <c r="D20" s="10" t="s">
        <v>143</v>
      </c>
      <c r="E20" s="11">
        <v>1.21</v>
      </c>
      <c r="F20" s="169"/>
      <c r="G20" s="170"/>
      <c r="H20" s="170"/>
      <c r="I20" s="220"/>
      <c r="J20" s="19"/>
      <c r="K20" s="19"/>
      <c r="L20" s="19"/>
      <c r="M20" s="19"/>
      <c r="N20" s="19"/>
      <c r="O20" s="19"/>
      <c r="P20" s="19"/>
      <c r="Q20" s="19"/>
    </row>
    <row r="21" spans="1:17" ht="12.75">
      <c r="A21" s="10"/>
      <c r="B21" s="10"/>
      <c r="C21" s="10"/>
      <c r="D21" s="10" t="s">
        <v>141</v>
      </c>
      <c r="E21" s="11">
        <v>1.7</v>
      </c>
      <c r="F21" s="169"/>
      <c r="G21" s="170"/>
      <c r="H21" s="170"/>
      <c r="I21" s="220"/>
      <c r="J21" s="19"/>
      <c r="K21" s="19"/>
      <c r="L21" s="19"/>
      <c r="M21" s="19"/>
      <c r="N21" s="19"/>
      <c r="O21" s="19"/>
      <c r="P21" s="19"/>
      <c r="Q21" s="19"/>
    </row>
    <row r="22" spans="1:17" ht="13.5" customHeight="1">
      <c r="A22" s="10"/>
      <c r="B22" s="10"/>
      <c r="C22" s="10"/>
      <c r="D22" s="10" t="s">
        <v>150</v>
      </c>
      <c r="E22" s="11">
        <v>2.35</v>
      </c>
      <c r="F22" s="169"/>
      <c r="G22" s="170"/>
      <c r="H22" s="170"/>
      <c r="I22" s="220"/>
      <c r="J22" s="19"/>
      <c r="K22" s="19"/>
      <c r="L22" s="19"/>
      <c r="M22" s="19"/>
      <c r="N22" s="19"/>
      <c r="O22" s="19"/>
      <c r="P22" s="19"/>
      <c r="Q22" s="19"/>
    </row>
    <row r="23" spans="1:17" ht="14.25" customHeight="1">
      <c r="A23" s="12"/>
      <c r="B23" s="197"/>
      <c r="C23" s="10"/>
      <c r="D23" s="10" t="s">
        <v>144</v>
      </c>
      <c r="E23" s="11">
        <v>3.1</v>
      </c>
      <c r="F23" s="169"/>
      <c r="G23" s="170"/>
      <c r="H23" s="170"/>
      <c r="I23" s="220"/>
      <c r="J23" s="19"/>
      <c r="K23" s="19"/>
      <c r="L23" s="19"/>
      <c r="M23" s="19"/>
      <c r="N23" s="19"/>
      <c r="O23" s="19"/>
      <c r="P23" s="19"/>
      <c r="Q23" s="19"/>
    </row>
    <row r="24" spans="1:17" ht="12.75">
      <c r="A24" s="266" t="s">
        <v>75</v>
      </c>
      <c r="B24" s="266"/>
      <c r="C24" s="266"/>
      <c r="D24" s="266"/>
      <c r="E24" s="168"/>
      <c r="F24" s="169"/>
      <c r="G24" s="170"/>
      <c r="H24" s="170"/>
      <c r="I24" s="220"/>
      <c r="J24" s="19"/>
      <c r="K24" s="19"/>
      <c r="L24" s="19"/>
      <c r="M24" s="19"/>
      <c r="N24" s="19"/>
      <c r="O24" s="19"/>
      <c r="P24" s="19"/>
      <c r="Q24" s="19"/>
    </row>
    <row r="25" spans="1:17" ht="15" customHeight="1">
      <c r="A25" s="169"/>
      <c r="B25" s="171"/>
      <c r="C25" s="167"/>
      <c r="D25" s="167" t="s">
        <v>111</v>
      </c>
      <c r="E25" s="168"/>
      <c r="F25" s="169"/>
      <c r="G25" s="170"/>
      <c r="H25" s="170"/>
      <c r="I25" s="220"/>
      <c r="J25" s="19"/>
      <c r="K25" s="19"/>
      <c r="L25" s="19"/>
      <c r="M25" s="19"/>
      <c r="N25" s="19"/>
      <c r="O25" s="19"/>
      <c r="P25" s="19"/>
      <c r="Q25" s="19"/>
    </row>
    <row r="26" spans="1:17" ht="26.25" customHeight="1">
      <c r="A26" s="169"/>
      <c r="B26" s="171"/>
      <c r="C26" s="167"/>
      <c r="D26" s="172" t="s">
        <v>52</v>
      </c>
      <c r="E26" s="168">
        <v>3.5</v>
      </c>
      <c r="F26" s="169">
        <v>119.2</v>
      </c>
      <c r="G26" s="170">
        <v>0.4583333333333333</v>
      </c>
      <c r="H26" s="170">
        <v>0.4583333333333333</v>
      </c>
      <c r="I26" s="220">
        <v>0.4583333333333333</v>
      </c>
      <c r="J26" s="19"/>
      <c r="K26" s="19"/>
      <c r="L26" s="19"/>
      <c r="M26" s="19"/>
      <c r="N26" s="19"/>
      <c r="O26" s="19"/>
      <c r="P26" s="19"/>
      <c r="Q26" s="19"/>
    </row>
    <row r="27" spans="1:17" ht="14.25" customHeight="1">
      <c r="A27" s="165"/>
      <c r="B27" s="173"/>
      <c r="C27" s="163"/>
      <c r="D27" s="163" t="s">
        <v>19</v>
      </c>
      <c r="E27" s="164"/>
      <c r="F27" s="165"/>
      <c r="G27" s="166"/>
      <c r="H27" s="166"/>
      <c r="I27" s="219"/>
      <c r="J27" s="19"/>
      <c r="K27" s="19"/>
      <c r="L27" s="19"/>
      <c r="M27" s="19"/>
      <c r="N27" s="19"/>
      <c r="O27" s="19"/>
      <c r="P27" s="19"/>
      <c r="Q27" s="19"/>
    </row>
    <row r="28" spans="1:17" ht="12.75">
      <c r="A28" s="48"/>
      <c r="B28" s="48"/>
      <c r="C28" s="48"/>
      <c r="D28" s="174" t="s">
        <v>53</v>
      </c>
      <c r="E28" s="168">
        <v>0.3</v>
      </c>
      <c r="F28" s="165">
        <f>IF(COUNTBLANK(E28),"",$F$26-E28)</f>
        <v>118.9</v>
      </c>
      <c r="G28" s="170">
        <f>IF(COUNTBLANK(E28),"",$G$26+E28/36/24)</f>
        <v>0.45868055555555554</v>
      </c>
      <c r="H28" s="170">
        <f>IF(COUNTBLANK(E28),"",$G$26+E28/38/24)</f>
        <v>0.45866228070175435</v>
      </c>
      <c r="I28" s="220">
        <f>IF(COUNTBLANK(E28),"",$G$26+E28/40/24)</f>
        <v>0.4586458333333333</v>
      </c>
      <c r="J28" s="19"/>
      <c r="K28" s="19"/>
      <c r="L28" s="19"/>
      <c r="M28" s="19"/>
      <c r="N28" s="19"/>
      <c r="O28" s="19"/>
      <c r="P28" s="19"/>
      <c r="Q28" s="19"/>
    </row>
    <row r="29" spans="1:17" ht="12.75">
      <c r="A29" s="163"/>
      <c r="B29" s="163"/>
      <c r="C29" s="163"/>
      <c r="D29" s="167" t="s">
        <v>54</v>
      </c>
      <c r="E29" s="168">
        <v>0.4</v>
      </c>
      <c r="F29" s="169">
        <f>IF(COUNTBLANK(E29),"",$F$26-E29)</f>
        <v>118.8</v>
      </c>
      <c r="G29" s="170">
        <f>IF(COUNTBLANK(E29),"",$G$26+E29/36/24)</f>
        <v>0.45879629629629626</v>
      </c>
      <c r="H29" s="170">
        <f>IF(COUNTBLANK(E29),"",$G$26+E29/38/24)</f>
        <v>0.4587719298245614</v>
      </c>
      <c r="I29" s="220">
        <f>IF(COUNTBLANK(E29),"",$G$26+E29/40/24)</f>
        <v>0.45875</v>
      </c>
      <c r="J29" s="19"/>
      <c r="K29" s="19"/>
      <c r="L29" s="19"/>
      <c r="M29" s="19"/>
      <c r="N29" s="19"/>
      <c r="O29" s="19"/>
      <c r="P29" s="19"/>
      <c r="Q29" s="19"/>
    </row>
    <row r="30" spans="1:17" ht="12.75">
      <c r="A30" s="163"/>
      <c r="B30" s="163"/>
      <c r="C30" s="163"/>
      <c r="D30" s="167" t="s">
        <v>48</v>
      </c>
      <c r="E30" s="168"/>
      <c r="F30" s="169"/>
      <c r="G30" s="170"/>
      <c r="H30" s="170"/>
      <c r="I30" s="220"/>
      <c r="J30" s="19"/>
      <c r="K30" s="19"/>
      <c r="L30" s="19"/>
      <c r="M30" s="19"/>
      <c r="N30" s="19"/>
      <c r="O30" s="19"/>
      <c r="P30" s="19"/>
      <c r="Q30" s="19"/>
    </row>
    <row r="31" spans="1:17" ht="12.75">
      <c r="A31" s="175" t="s">
        <v>12</v>
      </c>
      <c r="B31" s="176"/>
      <c r="C31" s="176"/>
      <c r="D31" s="177"/>
      <c r="E31" s="165"/>
      <c r="F31" s="165">
        <f>IF(COUNTBLANK(E31),"",$F$26-E31)</f>
      </c>
      <c r="G31" s="166">
        <f>IF(COUNTBLANK(E31),"",$G$26+E31/44/24)</f>
      </c>
      <c r="H31" s="166">
        <f>IF(COUNTBLANK(E31),"",$G$26+E31/42/24)</f>
      </c>
      <c r="I31" s="219">
        <f>IF(COUNTBLANK(E31),"",$G$26+E31/40/24)</f>
      </c>
      <c r="J31" s="19"/>
      <c r="K31" s="221"/>
      <c r="L31" s="19"/>
      <c r="M31" s="19"/>
      <c r="N31" s="19"/>
      <c r="O31" s="19"/>
      <c r="P31" s="19"/>
      <c r="Q31" s="19"/>
    </row>
    <row r="32" spans="1:17" ht="12.75">
      <c r="A32" s="178"/>
      <c r="B32" s="178" t="s">
        <v>13</v>
      </c>
      <c r="C32" s="163"/>
      <c r="D32" s="179"/>
      <c r="E32" s="180"/>
      <c r="F32" s="165">
        <f aca="true" t="shared" si="0" ref="F32:F43">IF(COUNTBLANK(E32),"",$F$26-E32)</f>
      </c>
      <c r="G32" s="166">
        <f>IF(COUNTBLANK(E32),"",$G$26+E32/44/24)</f>
      </c>
      <c r="H32" s="166"/>
      <c r="I32" s="219"/>
      <c r="J32" s="19"/>
      <c r="K32" s="19"/>
      <c r="L32" s="19"/>
      <c r="M32" s="19"/>
      <c r="N32" s="19"/>
      <c r="O32" s="19"/>
      <c r="P32" s="19"/>
      <c r="Q32" s="19"/>
    </row>
    <row r="33" spans="1:17" ht="12.75">
      <c r="A33" s="48"/>
      <c r="B33" s="48"/>
      <c r="C33" s="48"/>
      <c r="D33" s="163" t="s">
        <v>20</v>
      </c>
      <c r="E33" s="165">
        <v>1.4</v>
      </c>
      <c r="F33" s="165">
        <f t="shared" si="0"/>
        <v>117.8</v>
      </c>
      <c r="G33" s="166">
        <f aca="true" t="shared" si="1" ref="G33:G98">IF(COUNTBLANK(E33),"",$G$26+E33/36/24)</f>
        <v>0.4599537037037037</v>
      </c>
      <c r="H33" s="166">
        <f aca="true" t="shared" si="2" ref="H33:H98">IF(COUNTBLANK(E33),"",$G$26+E33/38/24)</f>
        <v>0.45986842105263154</v>
      </c>
      <c r="I33" s="219">
        <f>IF(COUNTBLANK(E33),"",$G$26+E33/40/24)</f>
        <v>0.45979166666666665</v>
      </c>
      <c r="J33" s="19"/>
      <c r="K33" s="19"/>
      <c r="L33" s="19"/>
      <c r="M33" s="19"/>
      <c r="N33" s="19"/>
      <c r="O33" s="19"/>
      <c r="P33" s="19"/>
      <c r="Q33" s="19"/>
    </row>
    <row r="34" spans="1:17" ht="12.75">
      <c r="A34" s="48"/>
      <c r="B34" s="48"/>
      <c r="C34" s="48"/>
      <c r="D34" s="181" t="s">
        <v>104</v>
      </c>
      <c r="E34" s="180">
        <v>1.7</v>
      </c>
      <c r="F34" s="165">
        <f t="shared" si="0"/>
        <v>117.5</v>
      </c>
      <c r="G34" s="166">
        <f t="shared" si="1"/>
        <v>0.4603009259259259</v>
      </c>
      <c r="H34" s="166">
        <f t="shared" si="2"/>
        <v>0.46019736842105263</v>
      </c>
      <c r="I34" s="219">
        <f aca="true" t="shared" si="3" ref="I34:I81">IF(COUNTBLANK(E34),"",$G$26+E34/40/24)</f>
        <v>0.46010416666666665</v>
      </c>
      <c r="J34" s="19"/>
      <c r="K34" s="19"/>
      <c r="L34" s="19"/>
      <c r="M34" s="19"/>
      <c r="N34" s="19"/>
      <c r="O34" s="19"/>
      <c r="P34" s="19"/>
      <c r="Q34" s="19"/>
    </row>
    <row r="35" spans="1:17" ht="12.75">
      <c r="A35" s="167"/>
      <c r="B35" s="167"/>
      <c r="C35" s="167"/>
      <c r="D35" s="167" t="s">
        <v>100</v>
      </c>
      <c r="E35" s="180">
        <v>1.8</v>
      </c>
      <c r="F35" s="165">
        <f t="shared" si="0"/>
        <v>117.4</v>
      </c>
      <c r="G35" s="166">
        <f t="shared" si="1"/>
        <v>0.46041666666666664</v>
      </c>
      <c r="H35" s="166">
        <f t="shared" si="2"/>
        <v>0.4603070175438596</v>
      </c>
      <c r="I35" s="219">
        <f t="shared" si="3"/>
        <v>0.46020833333333333</v>
      </c>
      <c r="J35" s="19"/>
      <c r="K35" s="19"/>
      <c r="L35" s="19"/>
      <c r="M35" s="19"/>
      <c r="N35" s="19"/>
      <c r="O35" s="19"/>
      <c r="P35" s="19"/>
      <c r="Q35" s="19"/>
    </row>
    <row r="36" spans="1:17" ht="12.75">
      <c r="A36" s="169"/>
      <c r="B36" s="171"/>
      <c r="C36" s="167"/>
      <c r="D36" s="167" t="s">
        <v>100</v>
      </c>
      <c r="E36" s="180">
        <v>2.83</v>
      </c>
      <c r="F36" s="165">
        <f t="shared" si="0"/>
        <v>116.37</v>
      </c>
      <c r="G36" s="166">
        <f t="shared" si="1"/>
        <v>0.46160879629629625</v>
      </c>
      <c r="H36" s="166">
        <f t="shared" si="2"/>
        <v>0.4614364035087719</v>
      </c>
      <c r="I36" s="219">
        <f t="shared" si="3"/>
        <v>0.46128125</v>
      </c>
      <c r="J36" s="19"/>
      <c r="K36" s="19"/>
      <c r="L36" s="19"/>
      <c r="M36" s="19"/>
      <c r="N36" s="19"/>
      <c r="O36" s="19"/>
      <c r="P36" s="19"/>
      <c r="Q36" s="19"/>
    </row>
    <row r="37" spans="1:17" ht="12.75">
      <c r="A37" s="165"/>
      <c r="B37" s="173"/>
      <c r="C37" s="163"/>
      <c r="D37" s="48" t="s">
        <v>100</v>
      </c>
      <c r="E37" s="180">
        <v>3.48</v>
      </c>
      <c r="F37" s="165">
        <f t="shared" si="0"/>
        <v>115.72</v>
      </c>
      <c r="G37" s="166">
        <f t="shared" si="1"/>
        <v>0.4623611111111111</v>
      </c>
      <c r="H37" s="166">
        <f t="shared" si="2"/>
        <v>0.46214912280701753</v>
      </c>
      <c r="I37" s="219">
        <f t="shared" si="3"/>
        <v>0.4619583333333333</v>
      </c>
      <c r="J37" s="19"/>
      <c r="K37" s="19"/>
      <c r="L37" s="19"/>
      <c r="M37" s="19"/>
      <c r="N37" s="19"/>
      <c r="O37" s="19"/>
      <c r="P37" s="19"/>
      <c r="Q37" s="19"/>
    </row>
    <row r="38" spans="1:17" ht="12.75">
      <c r="A38" s="48"/>
      <c r="B38" s="48"/>
      <c r="C38" s="48"/>
      <c r="D38" s="48" t="s">
        <v>100</v>
      </c>
      <c r="E38" s="165">
        <v>3.72</v>
      </c>
      <c r="F38" s="165">
        <f t="shared" si="0"/>
        <v>115.48</v>
      </c>
      <c r="G38" s="166">
        <f t="shared" si="1"/>
        <v>0.4626388888888889</v>
      </c>
      <c r="H38" s="166">
        <f t="shared" si="2"/>
        <v>0.4624122807017544</v>
      </c>
      <c r="I38" s="219">
        <f t="shared" si="3"/>
        <v>0.46220833333333333</v>
      </c>
      <c r="J38" s="19"/>
      <c r="K38" s="19"/>
      <c r="L38" s="19"/>
      <c r="M38" s="19"/>
      <c r="N38" s="19"/>
      <c r="O38" s="19"/>
      <c r="P38" s="19"/>
      <c r="Q38" s="19"/>
    </row>
    <row r="39" spans="1:17" ht="12.75">
      <c r="A39" s="182" t="s">
        <v>101</v>
      </c>
      <c r="B39" s="183"/>
      <c r="C39" s="183"/>
      <c r="D39" s="184"/>
      <c r="E39" s="165"/>
      <c r="F39" s="165">
        <f t="shared" si="0"/>
      </c>
      <c r="G39" s="166">
        <f t="shared" si="1"/>
      </c>
      <c r="H39" s="166">
        <f t="shared" si="2"/>
      </c>
      <c r="I39" s="219">
        <f t="shared" si="3"/>
      </c>
      <c r="J39" s="19"/>
      <c r="K39" s="19"/>
      <c r="L39" s="19"/>
      <c r="M39" s="19"/>
      <c r="N39" s="19"/>
      <c r="O39" s="19"/>
      <c r="P39" s="19"/>
      <c r="Q39" s="19"/>
    </row>
    <row r="40" spans="1:17" ht="15" customHeight="1">
      <c r="A40" s="9"/>
      <c r="B40" s="251" t="s">
        <v>160</v>
      </c>
      <c r="C40" s="251"/>
      <c r="D40" s="251"/>
      <c r="E40" s="165"/>
      <c r="F40" s="165">
        <f t="shared" si="0"/>
      </c>
      <c r="G40" s="166">
        <f t="shared" si="1"/>
      </c>
      <c r="H40" s="166">
        <f t="shared" si="2"/>
      </c>
      <c r="I40" s="166">
        <f t="shared" si="3"/>
      </c>
      <c r="J40" s="19"/>
      <c r="K40" s="19"/>
      <c r="L40" s="19"/>
      <c r="M40" s="19"/>
      <c r="N40" s="19"/>
      <c r="O40" s="19"/>
      <c r="P40" s="19"/>
      <c r="Q40" s="19"/>
    </row>
    <row r="41" spans="2:17" ht="16.5" customHeight="1">
      <c r="B41" s="48"/>
      <c r="C41" s="48"/>
      <c r="D41" s="48" t="s">
        <v>100</v>
      </c>
      <c r="E41" s="165">
        <v>4.4</v>
      </c>
      <c r="F41" s="165">
        <f t="shared" si="0"/>
        <v>114.8</v>
      </c>
      <c r="G41" s="166">
        <f t="shared" si="1"/>
        <v>0.4634259259259259</v>
      </c>
      <c r="H41" s="166">
        <f t="shared" si="2"/>
        <v>0.4631578947368421</v>
      </c>
      <c r="I41" s="166">
        <f t="shared" si="3"/>
        <v>0.46291666666666664</v>
      </c>
      <c r="J41" s="19"/>
      <c r="K41" s="19"/>
      <c r="L41" s="19"/>
      <c r="M41" s="19"/>
      <c r="N41" s="19"/>
      <c r="O41" s="19"/>
      <c r="P41" s="19"/>
      <c r="Q41" s="19"/>
    </row>
    <row r="42" spans="2:17" ht="15.75" customHeight="1">
      <c r="B42" s="48"/>
      <c r="C42" s="48"/>
      <c r="D42" s="48" t="s">
        <v>156</v>
      </c>
      <c r="E42" s="165">
        <v>4.7</v>
      </c>
      <c r="F42" s="165">
        <f t="shared" si="0"/>
        <v>114.5</v>
      </c>
      <c r="G42" s="166">
        <f>IF(COUNTBLANK(E42),"",$G$26+E42/36/24)</f>
        <v>0.46377314814814813</v>
      </c>
      <c r="H42" s="166">
        <f>IF(COUNTBLANK(E42),"",$G$26+E42/38/24)</f>
        <v>0.46348684210526314</v>
      </c>
      <c r="I42" s="166">
        <f>IF(COUNTBLANK(E42),"",$G$26+E42/40/24)</f>
        <v>0.46322916666666664</v>
      </c>
      <c r="J42" s="19"/>
      <c r="K42" s="19"/>
      <c r="L42" s="19"/>
      <c r="M42" s="19"/>
      <c r="N42" s="19"/>
      <c r="O42" s="19"/>
      <c r="P42" s="19"/>
      <c r="Q42" s="19"/>
    </row>
    <row r="43" spans="2:17" ht="16.5" customHeight="1">
      <c r="B43" s="48"/>
      <c r="C43" s="48"/>
      <c r="D43" s="48" t="s">
        <v>161</v>
      </c>
      <c r="E43" s="165">
        <v>5.1</v>
      </c>
      <c r="F43" s="165">
        <f t="shared" si="0"/>
        <v>114.10000000000001</v>
      </c>
      <c r="G43" s="166">
        <f t="shared" si="1"/>
        <v>0.46423611111111107</v>
      </c>
      <c r="H43" s="166">
        <f t="shared" si="2"/>
        <v>0.4639254385964912</v>
      </c>
      <c r="I43" s="166">
        <f t="shared" si="3"/>
        <v>0.4636458333333333</v>
      </c>
      <c r="J43" s="19"/>
      <c r="K43" s="19"/>
      <c r="L43" s="19"/>
      <c r="M43" s="19"/>
      <c r="N43" s="19"/>
      <c r="O43" s="19"/>
      <c r="P43" s="19"/>
      <c r="Q43" s="19"/>
    </row>
    <row r="44" spans="1:17" ht="14.25" customHeight="1">
      <c r="A44" s="245" t="s">
        <v>102</v>
      </c>
      <c r="B44" s="183"/>
      <c r="C44" s="183"/>
      <c r="D44" s="179"/>
      <c r="E44" s="165"/>
      <c r="F44" s="165">
        <f aca="true" t="shared" si="4" ref="F44:F50">IF(COUNTBLANK(E44),"",$F$26-E44)</f>
      </c>
      <c r="G44" s="166">
        <f t="shared" si="1"/>
      </c>
      <c r="H44" s="166">
        <f t="shared" si="2"/>
      </c>
      <c r="I44" s="166">
        <f t="shared" si="3"/>
      </c>
      <c r="J44" s="19"/>
      <c r="K44" s="19"/>
      <c r="L44" s="19"/>
      <c r="M44" s="19"/>
      <c r="N44" s="19"/>
      <c r="O44" s="19"/>
      <c r="P44" s="19"/>
      <c r="Q44" s="19"/>
    </row>
    <row r="45" spans="1:17" ht="15" customHeight="1">
      <c r="A45" s="9"/>
      <c r="B45" s="178" t="s">
        <v>162</v>
      </c>
      <c r="C45" s="178"/>
      <c r="D45" s="179"/>
      <c r="E45" s="165"/>
      <c r="F45" s="165">
        <f t="shared" si="4"/>
      </c>
      <c r="G45" s="166">
        <f t="shared" si="1"/>
      </c>
      <c r="H45" s="166">
        <f t="shared" si="2"/>
      </c>
      <c r="I45" s="166">
        <f t="shared" si="3"/>
      </c>
      <c r="J45" s="19"/>
      <c r="K45" s="19"/>
      <c r="L45" s="19"/>
      <c r="M45" s="19"/>
      <c r="N45" s="19"/>
      <c r="O45" s="19"/>
      <c r="P45" s="19"/>
      <c r="Q45" s="19"/>
    </row>
    <row r="46" spans="2:17" ht="15" customHeight="1">
      <c r="B46" s="48"/>
      <c r="C46" s="48"/>
      <c r="D46" s="48" t="s">
        <v>163</v>
      </c>
      <c r="E46" s="165">
        <v>6.1</v>
      </c>
      <c r="F46" s="165"/>
      <c r="G46" s="166"/>
      <c r="H46" s="166"/>
      <c r="I46" s="166"/>
      <c r="J46" s="19"/>
      <c r="K46" s="19"/>
      <c r="L46" s="19"/>
      <c r="M46" s="19"/>
      <c r="N46" s="19"/>
      <c r="O46" s="19"/>
      <c r="P46" s="19"/>
      <c r="Q46" s="19"/>
    </row>
    <row r="47" spans="2:17" ht="12.75">
      <c r="B47" s="48"/>
      <c r="C47" s="48"/>
      <c r="D47" s="247" t="s">
        <v>164</v>
      </c>
      <c r="E47" s="12">
        <v>6.2</v>
      </c>
      <c r="F47" s="248">
        <f t="shared" si="4"/>
        <v>113</v>
      </c>
      <c r="G47" s="249">
        <f t="shared" si="1"/>
        <v>0.46550925925925923</v>
      </c>
      <c r="H47" s="249">
        <f t="shared" si="2"/>
        <v>0.4651315789473684</v>
      </c>
      <c r="I47" s="249">
        <f t="shared" si="3"/>
        <v>0.46479166666666666</v>
      </c>
      <c r="J47" s="19"/>
      <c r="K47" s="19"/>
      <c r="L47" s="19"/>
      <c r="M47" s="19"/>
      <c r="N47" s="19"/>
      <c r="O47" s="19"/>
      <c r="P47" s="19"/>
      <c r="Q47" s="19"/>
    </row>
    <row r="48" spans="1:17" ht="14.25" customHeight="1">
      <c r="A48" s="246"/>
      <c r="B48" s="48"/>
      <c r="C48" s="48"/>
      <c r="D48" s="48" t="s">
        <v>157</v>
      </c>
      <c r="E48" s="12">
        <v>7.2</v>
      </c>
      <c r="F48" s="165">
        <f t="shared" si="4"/>
        <v>112</v>
      </c>
      <c r="G48" s="166">
        <f t="shared" si="1"/>
        <v>0.4666666666666667</v>
      </c>
      <c r="H48" s="166">
        <f t="shared" si="2"/>
        <v>0.4662280701754386</v>
      </c>
      <c r="I48" s="166">
        <f t="shared" si="3"/>
        <v>0.4658333333333333</v>
      </c>
      <c r="J48" s="19"/>
      <c r="K48" s="19"/>
      <c r="L48" s="19"/>
      <c r="M48" s="19"/>
      <c r="N48" s="19"/>
      <c r="O48" s="19"/>
      <c r="P48" s="19"/>
      <c r="Q48" s="19"/>
    </row>
    <row r="49" spans="1:17" ht="12.75">
      <c r="A49" s="246"/>
      <c r="B49" s="48"/>
      <c r="C49" s="48"/>
      <c r="D49" s="48" t="s">
        <v>158</v>
      </c>
      <c r="E49" s="12">
        <v>9.2</v>
      </c>
      <c r="F49" s="165">
        <f t="shared" si="4"/>
        <v>110</v>
      </c>
      <c r="G49" s="166">
        <f t="shared" si="1"/>
        <v>0.46898148148148144</v>
      </c>
      <c r="H49" s="166">
        <f t="shared" si="2"/>
        <v>0.4684210526315789</v>
      </c>
      <c r="I49" s="166">
        <f t="shared" si="3"/>
        <v>0.46791666666666665</v>
      </c>
      <c r="J49" s="19"/>
      <c r="K49" s="19"/>
      <c r="L49" s="19"/>
      <c r="M49" s="19"/>
      <c r="N49" s="19"/>
      <c r="O49" s="19"/>
      <c r="P49" s="19"/>
      <c r="Q49" s="19"/>
    </row>
    <row r="50" spans="1:17" ht="12.75">
      <c r="A50" s="246"/>
      <c r="B50" s="48"/>
      <c r="C50" s="48"/>
      <c r="D50" s="48" t="s">
        <v>159</v>
      </c>
      <c r="E50" s="165">
        <v>9.4</v>
      </c>
      <c r="F50" s="165">
        <f t="shared" si="4"/>
        <v>109.8</v>
      </c>
      <c r="G50" s="166">
        <f t="shared" si="1"/>
        <v>0.46921296296296294</v>
      </c>
      <c r="H50" s="166">
        <f t="shared" si="2"/>
        <v>0.46864035087719297</v>
      </c>
      <c r="I50" s="166">
        <f t="shared" si="3"/>
        <v>0.46812499999999996</v>
      </c>
      <c r="J50" s="19"/>
      <c r="K50" s="19"/>
      <c r="L50" s="19"/>
      <c r="M50" s="19"/>
      <c r="N50" s="19"/>
      <c r="O50" s="19"/>
      <c r="P50" s="19"/>
      <c r="Q50" s="19"/>
    </row>
    <row r="51" spans="1:17" ht="14.25" customHeight="1">
      <c r="A51" s="48"/>
      <c r="B51" s="48"/>
      <c r="C51" s="48"/>
      <c r="D51" s="200" t="s">
        <v>125</v>
      </c>
      <c r="E51" s="223">
        <v>9.68</v>
      </c>
      <c r="F51" s="165">
        <f aca="true" t="shared" si="5" ref="F51:F81">IF(COUNTBLANK(E51),"",$F$26-E51)</f>
        <v>109.52000000000001</v>
      </c>
      <c r="G51" s="166">
        <f t="shared" si="1"/>
        <v>0.46953703703703703</v>
      </c>
      <c r="H51" s="166">
        <f t="shared" si="2"/>
        <v>0.4689473684210526</v>
      </c>
      <c r="I51" s="219">
        <f t="shared" si="3"/>
        <v>0.46841666666666665</v>
      </c>
      <c r="J51" s="19"/>
      <c r="K51" s="19"/>
      <c r="L51" s="19"/>
      <c r="M51" s="19"/>
      <c r="N51" s="19"/>
      <c r="O51" s="19"/>
      <c r="P51" s="19"/>
      <c r="Q51" s="19"/>
    </row>
    <row r="52" spans="1:17" ht="14.25" customHeight="1">
      <c r="A52" s="48"/>
      <c r="B52" s="48"/>
      <c r="C52" s="48"/>
      <c r="D52" s="200" t="s">
        <v>126</v>
      </c>
      <c r="E52" s="223">
        <v>10.1</v>
      </c>
      <c r="F52" s="165">
        <f t="shared" si="5"/>
        <v>109.10000000000001</v>
      </c>
      <c r="G52" s="166">
        <f t="shared" si="1"/>
        <v>0.4700231481481481</v>
      </c>
      <c r="H52" s="166">
        <f t="shared" si="2"/>
        <v>0.4694078947368421</v>
      </c>
      <c r="I52" s="219">
        <f t="shared" si="3"/>
        <v>0.4688541666666666</v>
      </c>
      <c r="J52" s="19"/>
      <c r="K52" s="19"/>
      <c r="L52" s="19"/>
      <c r="M52" s="19"/>
      <c r="N52" s="19"/>
      <c r="O52" s="19"/>
      <c r="P52" s="19"/>
      <c r="Q52" s="19"/>
    </row>
    <row r="53" spans="1:17" ht="12.75">
      <c r="A53" s="48"/>
      <c r="B53" s="48"/>
      <c r="C53" s="48"/>
      <c r="D53" s="200" t="s">
        <v>127</v>
      </c>
      <c r="E53" s="244"/>
      <c r="F53" s="165">
        <f t="shared" si="5"/>
      </c>
      <c r="G53" s="166">
        <f t="shared" si="1"/>
      </c>
      <c r="H53" s="166">
        <f t="shared" si="2"/>
      </c>
      <c r="I53" s="219">
        <f t="shared" si="3"/>
      </c>
      <c r="J53" s="19"/>
      <c r="K53" s="19"/>
      <c r="L53" s="19"/>
      <c r="M53" s="19"/>
      <c r="N53" s="19"/>
      <c r="O53" s="19"/>
      <c r="P53" s="19"/>
      <c r="Q53" s="19"/>
    </row>
    <row r="54" spans="1:17" ht="12.75">
      <c r="A54" s="48"/>
      <c r="B54" s="48"/>
      <c r="C54" s="48"/>
      <c r="D54" s="201" t="s">
        <v>104</v>
      </c>
      <c r="E54" s="244"/>
      <c r="F54" s="165">
        <f t="shared" si="5"/>
      </c>
      <c r="G54" s="166">
        <f t="shared" si="1"/>
      </c>
      <c r="H54" s="166">
        <f t="shared" si="2"/>
      </c>
      <c r="I54" s="219">
        <f t="shared" si="3"/>
      </c>
      <c r="J54" s="19"/>
      <c r="K54" s="19"/>
      <c r="L54" s="19"/>
      <c r="M54" s="19"/>
      <c r="N54" s="19"/>
      <c r="O54" s="19"/>
      <c r="P54" s="19"/>
      <c r="Q54" s="19"/>
    </row>
    <row r="55" spans="1:17" ht="12.75">
      <c r="A55" s="265" t="s">
        <v>25</v>
      </c>
      <c r="B55" s="265"/>
      <c r="C55" s="265"/>
      <c r="D55" s="176"/>
      <c r="E55" s="180"/>
      <c r="F55" s="165">
        <f t="shared" si="5"/>
      </c>
      <c r="G55" s="166">
        <f t="shared" si="1"/>
      </c>
      <c r="H55" s="166">
        <f t="shared" si="2"/>
      </c>
      <c r="I55" s="219">
        <f t="shared" si="3"/>
      </c>
      <c r="J55" s="19"/>
      <c r="K55" s="19"/>
      <c r="L55" s="19"/>
      <c r="M55" s="19"/>
      <c r="N55" s="19"/>
      <c r="O55" s="19"/>
      <c r="P55" s="19"/>
      <c r="Q55" s="19"/>
    </row>
    <row r="56" spans="1:17" ht="12.75">
      <c r="A56" s="199"/>
      <c r="B56" s="267" t="s">
        <v>128</v>
      </c>
      <c r="C56" s="268"/>
      <c r="D56" s="201"/>
      <c r="E56" s="180">
        <v>10.4</v>
      </c>
      <c r="F56" s="165">
        <f t="shared" si="5"/>
        <v>108.8</v>
      </c>
      <c r="G56" s="166">
        <f t="shared" si="1"/>
        <v>0.4703703703703703</v>
      </c>
      <c r="H56" s="166">
        <f t="shared" si="2"/>
        <v>0.4697368421052631</v>
      </c>
      <c r="I56" s="219">
        <f t="shared" si="3"/>
        <v>0.4691666666666666</v>
      </c>
      <c r="J56" s="19"/>
      <c r="K56" s="19"/>
      <c r="L56" s="19"/>
      <c r="M56" s="19"/>
      <c r="N56" s="19"/>
      <c r="O56" s="19"/>
      <c r="P56" s="19"/>
      <c r="Q56" s="19"/>
    </row>
    <row r="57" spans="1:17" ht="12.75">
      <c r="A57" s="48"/>
      <c r="B57" s="48"/>
      <c r="C57" s="48"/>
      <c r="D57" s="200" t="s">
        <v>129</v>
      </c>
      <c r="E57" s="180"/>
      <c r="F57" s="165">
        <f t="shared" si="5"/>
      </c>
      <c r="G57" s="166">
        <f t="shared" si="1"/>
      </c>
      <c r="H57" s="166">
        <f t="shared" si="2"/>
      </c>
      <c r="I57" s="219">
        <f t="shared" si="3"/>
      </c>
      <c r="J57" s="19"/>
      <c r="K57" s="19"/>
      <c r="L57" s="19"/>
      <c r="M57" s="19"/>
      <c r="N57" s="19"/>
      <c r="O57" s="19"/>
      <c r="P57" s="19"/>
      <c r="Q57" s="19"/>
    </row>
    <row r="58" spans="1:17" ht="12.75">
      <c r="A58" s="48"/>
      <c r="B58" s="48"/>
      <c r="C58" s="48"/>
      <c r="D58" s="200" t="s">
        <v>126</v>
      </c>
      <c r="E58" s="180"/>
      <c r="F58" s="165">
        <f t="shared" si="5"/>
      </c>
      <c r="G58" s="166">
        <f t="shared" si="1"/>
      </c>
      <c r="H58" s="166">
        <f t="shared" si="2"/>
      </c>
      <c r="I58" s="219">
        <f t="shared" si="3"/>
      </c>
      <c r="J58" s="19"/>
      <c r="K58" s="19"/>
      <c r="L58" s="19"/>
      <c r="M58" s="19"/>
      <c r="N58" s="19"/>
      <c r="O58" s="19"/>
      <c r="P58" s="19"/>
      <c r="Q58" s="19"/>
    </row>
    <row r="59" spans="1:17" ht="12.75">
      <c r="A59" s="48"/>
      <c r="B59" s="269" t="s">
        <v>56</v>
      </c>
      <c r="C59" s="268"/>
      <c r="D59" s="200"/>
      <c r="E59" s="165">
        <v>11.4</v>
      </c>
      <c r="F59" s="165">
        <f t="shared" si="5"/>
        <v>107.8</v>
      </c>
      <c r="G59" s="166">
        <f t="shared" si="1"/>
        <v>0.47152777777777777</v>
      </c>
      <c r="H59" s="166">
        <f t="shared" si="2"/>
        <v>0.4708333333333333</v>
      </c>
      <c r="I59" s="219">
        <f t="shared" si="3"/>
        <v>0.47020833333333334</v>
      </c>
      <c r="J59" s="19"/>
      <c r="K59" s="19"/>
      <c r="L59" s="19"/>
      <c r="M59" s="19"/>
      <c r="N59" s="19"/>
      <c r="O59" s="19"/>
      <c r="P59" s="19"/>
      <c r="Q59" s="19"/>
    </row>
    <row r="60" spans="1:17" ht="14.25" customHeight="1">
      <c r="A60" s="48"/>
      <c r="B60" s="48"/>
      <c r="C60" s="48"/>
      <c r="D60" s="200" t="s">
        <v>129</v>
      </c>
      <c r="E60" s="180"/>
      <c r="F60" s="165">
        <f t="shared" si="5"/>
      </c>
      <c r="G60" s="166">
        <f t="shared" si="1"/>
      </c>
      <c r="H60" s="166">
        <f t="shared" si="2"/>
      </c>
      <c r="I60" s="219">
        <f t="shared" si="3"/>
      </c>
      <c r="J60" s="19"/>
      <c r="K60" s="19"/>
      <c r="L60" s="19"/>
      <c r="M60" s="19"/>
      <c r="N60" s="19"/>
      <c r="O60" s="19"/>
      <c r="P60" s="19"/>
      <c r="Q60" s="19"/>
    </row>
    <row r="61" spans="1:17" ht="13.5" customHeight="1">
      <c r="A61" s="48"/>
      <c r="B61" s="48"/>
      <c r="C61" s="48"/>
      <c r="D61" s="163" t="s">
        <v>130</v>
      </c>
      <c r="E61" s="180">
        <v>13.3</v>
      </c>
      <c r="F61" s="165">
        <f t="shared" si="5"/>
        <v>105.9</v>
      </c>
      <c r="G61" s="166">
        <f t="shared" si="1"/>
        <v>0.4737268518518518</v>
      </c>
      <c r="H61" s="166">
        <f t="shared" si="2"/>
        <v>0.47291666666666665</v>
      </c>
      <c r="I61" s="219">
        <f t="shared" si="3"/>
        <v>0.4721875</v>
      </c>
      <c r="J61" s="19"/>
      <c r="K61" s="19"/>
      <c r="L61" s="19"/>
      <c r="M61" s="19"/>
      <c r="N61" s="19"/>
      <c r="O61" s="19"/>
      <c r="P61" s="19"/>
      <c r="Q61" s="19"/>
    </row>
    <row r="62" spans="1:17" ht="12.75">
      <c r="A62" s="48"/>
      <c r="B62" s="48"/>
      <c r="C62" s="48"/>
      <c r="D62" s="163" t="s">
        <v>130</v>
      </c>
      <c r="E62" s="180">
        <v>13.6</v>
      </c>
      <c r="F62" s="165">
        <f t="shared" si="5"/>
        <v>105.60000000000001</v>
      </c>
      <c r="G62" s="166">
        <f t="shared" si="1"/>
        <v>0.47407407407407404</v>
      </c>
      <c r="H62" s="166">
        <f t="shared" si="2"/>
        <v>0.4732456140350877</v>
      </c>
      <c r="I62" s="219">
        <f t="shared" si="3"/>
        <v>0.4725</v>
      </c>
      <c r="J62" s="19"/>
      <c r="K62" s="19"/>
      <c r="L62" s="19"/>
      <c r="M62" s="19"/>
      <c r="N62" s="19"/>
      <c r="O62" s="19"/>
      <c r="P62" s="19"/>
      <c r="Q62" s="19"/>
    </row>
    <row r="63" spans="1:17" ht="16.5" customHeight="1">
      <c r="A63" s="48"/>
      <c r="B63" s="48"/>
      <c r="C63" s="48"/>
      <c r="D63" s="163" t="s">
        <v>131</v>
      </c>
      <c r="E63" s="180">
        <v>15.3</v>
      </c>
      <c r="F63" s="165">
        <f t="shared" si="5"/>
        <v>103.9</v>
      </c>
      <c r="G63" s="166">
        <f aca="true" t="shared" si="6" ref="G63:G78">IF(COUNTBLANK(E63),"",$G$26+E63/36/24)</f>
        <v>0.47604166666666664</v>
      </c>
      <c r="H63" s="166">
        <f aca="true" t="shared" si="7" ref="H63:H78">IF(COUNTBLANK(E63),"",$G$26+E63/38/24)</f>
        <v>0.475109649122807</v>
      </c>
      <c r="I63" s="219">
        <f aca="true" t="shared" si="8" ref="I63:I78">IF(COUNTBLANK(E63),"",$G$26+E63/40/24)</f>
        <v>0.4742708333333333</v>
      </c>
      <c r="J63" s="19"/>
      <c r="K63" s="19"/>
      <c r="L63" s="19"/>
      <c r="M63" s="19"/>
      <c r="N63" s="19"/>
      <c r="O63" s="19"/>
      <c r="P63" s="19"/>
      <c r="Q63" s="19"/>
    </row>
    <row r="64" spans="1:17" ht="16.5" customHeight="1">
      <c r="A64" s="48"/>
      <c r="B64" s="48"/>
      <c r="C64" s="48"/>
      <c r="D64" s="163" t="s">
        <v>35</v>
      </c>
      <c r="E64" s="180">
        <v>17.2</v>
      </c>
      <c r="F64" s="165">
        <f t="shared" si="5"/>
        <v>102</v>
      </c>
      <c r="G64" s="166">
        <f t="shared" si="6"/>
        <v>0.47824074074074074</v>
      </c>
      <c r="H64" s="166">
        <f t="shared" si="7"/>
        <v>0.47719298245614034</v>
      </c>
      <c r="I64" s="219">
        <f t="shared" si="8"/>
        <v>0.47625</v>
      </c>
      <c r="J64" s="19"/>
      <c r="K64" s="19"/>
      <c r="L64" s="19"/>
      <c r="M64" s="19"/>
      <c r="N64" s="19"/>
      <c r="O64" s="19"/>
      <c r="P64" s="19"/>
      <c r="Q64" s="19"/>
    </row>
    <row r="65" spans="1:17" ht="16.5" customHeight="1">
      <c r="A65" s="258" t="s">
        <v>17</v>
      </c>
      <c r="B65" s="259"/>
      <c r="C65" s="259"/>
      <c r="D65" s="260"/>
      <c r="E65" s="180"/>
      <c r="F65" s="165">
        <f t="shared" si="5"/>
      </c>
      <c r="G65" s="166">
        <f t="shared" si="6"/>
      </c>
      <c r="H65" s="166">
        <f t="shared" si="7"/>
      </c>
      <c r="I65" s="219">
        <f t="shared" si="8"/>
      </c>
      <c r="J65" s="19"/>
      <c r="K65" s="19"/>
      <c r="L65" s="19"/>
      <c r="M65" s="19"/>
      <c r="N65" s="19"/>
      <c r="O65" s="19"/>
      <c r="P65" s="19"/>
      <c r="Q65" s="19"/>
    </row>
    <row r="66" spans="1:17" ht="16.5" customHeight="1">
      <c r="A66" s="48"/>
      <c r="B66" s="187" t="s">
        <v>18</v>
      </c>
      <c r="C66" s="48"/>
      <c r="D66" s="163"/>
      <c r="E66" s="180"/>
      <c r="F66" s="165">
        <f t="shared" si="5"/>
      </c>
      <c r="G66" s="166">
        <f t="shared" si="6"/>
      </c>
      <c r="H66" s="166">
        <f t="shared" si="7"/>
      </c>
      <c r="I66" s="219">
        <f t="shared" si="8"/>
      </c>
      <c r="J66" s="19"/>
      <c r="K66" s="19"/>
      <c r="L66" s="19"/>
      <c r="M66" s="19"/>
      <c r="N66" s="19"/>
      <c r="O66" s="19"/>
      <c r="P66" s="19"/>
      <c r="Q66" s="19"/>
    </row>
    <row r="67" spans="1:17" ht="16.5" customHeight="1">
      <c r="A67" s="48"/>
      <c r="B67" s="187"/>
      <c r="C67" s="48"/>
      <c r="D67" s="163" t="s">
        <v>35</v>
      </c>
      <c r="E67" s="180">
        <v>17.6</v>
      </c>
      <c r="F67" s="165">
        <f t="shared" si="5"/>
        <v>101.6</v>
      </c>
      <c r="G67" s="166">
        <f t="shared" si="6"/>
        <v>0.4787037037037037</v>
      </c>
      <c r="H67" s="166">
        <f t="shared" si="7"/>
        <v>0.4776315789473684</v>
      </c>
      <c r="I67" s="219">
        <f t="shared" si="8"/>
        <v>0.4766666666666666</v>
      </c>
      <c r="J67" s="19"/>
      <c r="K67" s="19"/>
      <c r="L67" s="19"/>
      <c r="M67" s="19"/>
      <c r="N67" s="19"/>
      <c r="O67" s="19"/>
      <c r="P67" s="19"/>
      <c r="Q67" s="19"/>
    </row>
    <row r="68" spans="1:17" ht="16.5" customHeight="1">
      <c r="A68" s="48"/>
      <c r="B68" s="48"/>
      <c r="C68" s="48"/>
      <c r="D68" s="201" t="s">
        <v>104</v>
      </c>
      <c r="E68" s="180">
        <v>17.8</v>
      </c>
      <c r="F68" s="165">
        <f t="shared" si="5"/>
        <v>101.4</v>
      </c>
      <c r="G68" s="166">
        <f t="shared" si="6"/>
        <v>0.4789351851851852</v>
      </c>
      <c r="H68" s="166">
        <f t="shared" si="7"/>
        <v>0.4778508771929824</v>
      </c>
      <c r="I68" s="219">
        <f t="shared" si="8"/>
        <v>0.476875</v>
      </c>
      <c r="J68" s="19"/>
      <c r="K68" s="19"/>
      <c r="L68" s="19"/>
      <c r="M68" s="19"/>
      <c r="N68" s="19"/>
      <c r="O68" s="19"/>
      <c r="P68" s="19"/>
      <c r="Q68" s="19"/>
    </row>
    <row r="69" spans="1:17" ht="16.5" customHeight="1">
      <c r="A69" s="48"/>
      <c r="B69" s="48"/>
      <c r="C69" s="48"/>
      <c r="D69" s="200" t="s">
        <v>136</v>
      </c>
      <c r="E69" s="180">
        <v>18.1</v>
      </c>
      <c r="F69" s="165">
        <f t="shared" si="5"/>
        <v>101.1</v>
      </c>
      <c r="G69" s="166">
        <f t="shared" si="6"/>
        <v>0.4792824074074074</v>
      </c>
      <c r="H69" s="166">
        <f t="shared" si="7"/>
        <v>0.4781798245614035</v>
      </c>
      <c r="I69" s="219">
        <f t="shared" si="8"/>
        <v>0.4771875</v>
      </c>
      <c r="J69" s="19"/>
      <c r="K69" s="19"/>
      <c r="L69" s="19"/>
      <c r="M69" s="19"/>
      <c r="N69" s="19"/>
      <c r="O69" s="19"/>
      <c r="P69" s="19"/>
      <c r="Q69" s="19"/>
    </row>
    <row r="70" spans="1:17" ht="16.5" customHeight="1">
      <c r="A70" s="48"/>
      <c r="B70" s="270" t="s">
        <v>132</v>
      </c>
      <c r="C70" s="271"/>
      <c r="D70" s="272"/>
      <c r="E70" s="180"/>
      <c r="F70" s="165">
        <f t="shared" si="5"/>
      </c>
      <c r="G70" s="166">
        <f t="shared" si="6"/>
      </c>
      <c r="H70" s="166">
        <f t="shared" si="7"/>
      </c>
      <c r="I70" s="219">
        <f t="shared" si="8"/>
      </c>
      <c r="J70" s="19"/>
      <c r="K70" s="19"/>
      <c r="L70" s="19"/>
      <c r="M70" s="19"/>
      <c r="N70" s="19"/>
      <c r="O70" s="19"/>
      <c r="P70" s="19"/>
      <c r="Q70" s="19"/>
    </row>
    <row r="71" spans="1:17" ht="16.5" customHeight="1">
      <c r="A71" s="48"/>
      <c r="B71" s="48"/>
      <c r="C71" s="48"/>
      <c r="D71" s="163" t="s">
        <v>35</v>
      </c>
      <c r="E71" s="180">
        <v>19.1</v>
      </c>
      <c r="F71" s="165">
        <f t="shared" si="5"/>
        <v>100.1</v>
      </c>
      <c r="G71" s="166">
        <f t="shared" si="6"/>
        <v>0.4804398148148148</v>
      </c>
      <c r="H71" s="166">
        <f t="shared" si="7"/>
        <v>0.47927631578947366</v>
      </c>
      <c r="I71" s="219">
        <f t="shared" si="8"/>
        <v>0.47822916666666665</v>
      </c>
      <c r="J71" s="19"/>
      <c r="K71" s="19"/>
      <c r="L71" s="19"/>
      <c r="M71" s="19"/>
      <c r="N71" s="19"/>
      <c r="O71" s="19"/>
      <c r="P71" s="19"/>
      <c r="Q71" s="19"/>
    </row>
    <row r="72" spans="1:17" ht="16.5" customHeight="1">
      <c r="A72" s="48"/>
      <c r="B72" s="48"/>
      <c r="C72" s="48"/>
      <c r="D72" s="200" t="s">
        <v>133</v>
      </c>
      <c r="E72" s="180">
        <v>20.3</v>
      </c>
      <c r="F72" s="165">
        <f t="shared" si="5"/>
        <v>98.9</v>
      </c>
      <c r="G72" s="166">
        <f t="shared" si="6"/>
        <v>0.4818287037037037</v>
      </c>
      <c r="H72" s="166">
        <f t="shared" si="7"/>
        <v>0.4805921052631579</v>
      </c>
      <c r="I72" s="219">
        <f t="shared" si="8"/>
        <v>0.4794791666666667</v>
      </c>
      <c r="J72" s="19"/>
      <c r="K72" s="19"/>
      <c r="L72" s="19"/>
      <c r="M72" s="19"/>
      <c r="N72" s="19"/>
      <c r="O72" s="19"/>
      <c r="P72" s="19"/>
      <c r="Q72" s="19"/>
    </row>
    <row r="73" spans="1:17" ht="16.5" customHeight="1">
      <c r="A73" s="48"/>
      <c r="B73" s="48"/>
      <c r="C73" s="48"/>
      <c r="D73" s="201" t="s">
        <v>104</v>
      </c>
      <c r="E73" s="180">
        <v>20.5</v>
      </c>
      <c r="F73" s="165">
        <f t="shared" si="5"/>
        <v>98.7</v>
      </c>
      <c r="G73" s="166">
        <f t="shared" si="6"/>
        <v>0.4820601851851852</v>
      </c>
      <c r="H73" s="166">
        <f t="shared" si="7"/>
        <v>0.48081140350877194</v>
      </c>
      <c r="I73" s="219">
        <f t="shared" si="8"/>
        <v>0.4796875</v>
      </c>
      <c r="J73" s="19"/>
      <c r="K73" s="19"/>
      <c r="L73" s="19"/>
      <c r="M73" s="19"/>
      <c r="N73" s="19"/>
      <c r="O73" s="19"/>
      <c r="P73" s="19"/>
      <c r="Q73" s="19"/>
    </row>
    <row r="74" spans="1:17" ht="16.5" customHeight="1">
      <c r="A74" s="48"/>
      <c r="B74" s="48"/>
      <c r="C74" s="48"/>
      <c r="D74" s="200" t="s">
        <v>137</v>
      </c>
      <c r="E74" s="180">
        <v>20.8</v>
      </c>
      <c r="F74" s="165">
        <f t="shared" si="5"/>
        <v>98.4</v>
      </c>
      <c r="G74" s="166">
        <f t="shared" si="6"/>
        <v>0.4824074074074074</v>
      </c>
      <c r="H74" s="166">
        <f t="shared" si="7"/>
        <v>0.481140350877193</v>
      </c>
      <c r="I74" s="219">
        <f t="shared" si="8"/>
        <v>0.48</v>
      </c>
      <c r="J74" s="19"/>
      <c r="K74" s="19"/>
      <c r="L74" s="19"/>
      <c r="M74" s="19"/>
      <c r="N74" s="19"/>
      <c r="O74" s="19"/>
      <c r="P74" s="19"/>
      <c r="Q74" s="19"/>
    </row>
    <row r="75" spans="1:17" ht="15.75" customHeight="1">
      <c r="A75" s="182" t="s">
        <v>14</v>
      </c>
      <c r="B75" s="183"/>
      <c r="C75" s="183"/>
      <c r="D75" s="184"/>
      <c r="E75" s="180"/>
      <c r="F75" s="165">
        <f t="shared" si="5"/>
      </c>
      <c r="G75" s="166">
        <f t="shared" si="6"/>
      </c>
      <c r="H75" s="166">
        <f t="shared" si="7"/>
      </c>
      <c r="I75" s="219">
        <f t="shared" si="8"/>
      </c>
      <c r="J75" s="19"/>
      <c r="K75" s="19"/>
      <c r="L75" s="19"/>
      <c r="M75" s="19"/>
      <c r="N75" s="19"/>
      <c r="O75" s="19"/>
      <c r="P75" s="19"/>
      <c r="Q75" s="19"/>
    </row>
    <row r="76" spans="1:17" ht="12.75">
      <c r="A76" s="178"/>
      <c r="B76" s="273" t="s">
        <v>15</v>
      </c>
      <c r="C76" s="274"/>
      <c r="D76" s="275"/>
      <c r="E76" s="180"/>
      <c r="F76" s="165">
        <f t="shared" si="5"/>
      </c>
      <c r="G76" s="166">
        <f t="shared" si="6"/>
      </c>
      <c r="H76" s="166">
        <f t="shared" si="7"/>
      </c>
      <c r="I76" s="219">
        <f t="shared" si="8"/>
      </c>
      <c r="J76" s="19"/>
      <c r="K76" s="19"/>
      <c r="L76" s="19"/>
      <c r="M76" s="19"/>
      <c r="N76" s="19"/>
      <c r="O76" s="19"/>
      <c r="P76" s="19"/>
      <c r="Q76" s="19"/>
    </row>
    <row r="77" spans="1:17" ht="16.5" customHeight="1">
      <c r="A77" s="48"/>
      <c r="B77" s="48"/>
      <c r="C77" s="48"/>
      <c r="D77" s="200" t="s">
        <v>133</v>
      </c>
      <c r="E77" s="165">
        <v>21.1</v>
      </c>
      <c r="F77" s="165">
        <f t="shared" si="5"/>
        <v>98.1</v>
      </c>
      <c r="G77" s="166">
        <f t="shared" si="6"/>
        <v>0.4827546296296296</v>
      </c>
      <c r="H77" s="166">
        <f t="shared" si="7"/>
        <v>0.481469298245614</v>
      </c>
      <c r="I77" s="219">
        <f t="shared" si="8"/>
        <v>0.4803125</v>
      </c>
      <c r="J77" s="19"/>
      <c r="K77" s="19"/>
      <c r="L77" s="19"/>
      <c r="M77" s="19"/>
      <c r="N77" s="19"/>
      <c r="O77" s="19"/>
      <c r="P77" s="19"/>
      <c r="Q77" s="19"/>
    </row>
    <row r="78" spans="1:17" ht="16.5" customHeight="1">
      <c r="A78" s="48"/>
      <c r="B78" s="48"/>
      <c r="C78" s="48"/>
      <c r="D78" s="201" t="s">
        <v>104</v>
      </c>
      <c r="E78" s="165">
        <v>22</v>
      </c>
      <c r="F78" s="165">
        <f t="shared" si="5"/>
        <v>97.2</v>
      </c>
      <c r="G78" s="166">
        <f t="shared" si="6"/>
        <v>0.4837962962962963</v>
      </c>
      <c r="H78" s="166">
        <f t="shared" si="7"/>
        <v>0.4824561403508772</v>
      </c>
      <c r="I78" s="219">
        <f t="shared" si="8"/>
        <v>0.48124999999999996</v>
      </c>
      <c r="J78" s="19"/>
      <c r="K78" s="19"/>
      <c r="L78" s="19"/>
      <c r="M78" s="19"/>
      <c r="N78" s="19"/>
      <c r="O78" s="19"/>
      <c r="P78" s="19"/>
      <c r="Q78" s="19"/>
    </row>
    <row r="79" spans="1:17" ht="13.5" customHeight="1">
      <c r="A79" s="48"/>
      <c r="B79" s="178"/>
      <c r="C79" s="163"/>
      <c r="D79" s="163" t="s">
        <v>134</v>
      </c>
      <c r="E79" s="180">
        <v>23.1</v>
      </c>
      <c r="F79" s="165">
        <f t="shared" si="5"/>
        <v>96.1</v>
      </c>
      <c r="G79" s="166">
        <f t="shared" si="1"/>
        <v>0.48506944444444444</v>
      </c>
      <c r="H79" s="166">
        <f t="shared" si="2"/>
        <v>0.4836622807017544</v>
      </c>
      <c r="I79" s="219">
        <f t="shared" si="3"/>
        <v>0.4823958333333333</v>
      </c>
      <c r="J79" s="19"/>
      <c r="K79" s="19"/>
      <c r="L79" s="19"/>
      <c r="M79" s="19"/>
      <c r="N79" s="19"/>
      <c r="O79" s="19"/>
      <c r="P79" s="19"/>
      <c r="Q79" s="19"/>
    </row>
    <row r="80" spans="1:17" ht="14.25" customHeight="1">
      <c r="A80" s="48"/>
      <c r="B80" s="178"/>
      <c r="C80" s="163"/>
      <c r="D80" s="163" t="s">
        <v>135</v>
      </c>
      <c r="E80" s="180">
        <v>23.3</v>
      </c>
      <c r="F80" s="165">
        <f t="shared" si="5"/>
        <v>95.9</v>
      </c>
      <c r="G80" s="166">
        <f t="shared" si="1"/>
        <v>0.4853009259259259</v>
      </c>
      <c r="H80" s="166">
        <f t="shared" si="2"/>
        <v>0.4838815789473684</v>
      </c>
      <c r="I80" s="219">
        <f t="shared" si="3"/>
        <v>0.48260416666666667</v>
      </c>
      <c r="J80" s="19"/>
      <c r="K80" s="19"/>
      <c r="L80" s="19"/>
      <c r="M80" s="19"/>
      <c r="N80" s="19"/>
      <c r="O80" s="19"/>
      <c r="P80" s="19"/>
      <c r="Q80" s="19"/>
    </row>
    <row r="81" spans="1:17" ht="12.75">
      <c r="A81" s="167"/>
      <c r="B81" s="167"/>
      <c r="C81" s="167"/>
      <c r="D81" s="200" t="s">
        <v>103</v>
      </c>
      <c r="E81" s="165">
        <v>23.4</v>
      </c>
      <c r="F81" s="165">
        <f t="shared" si="5"/>
        <v>95.80000000000001</v>
      </c>
      <c r="G81" s="166">
        <f t="shared" si="1"/>
        <v>0.48541666666666666</v>
      </c>
      <c r="H81" s="166">
        <f t="shared" si="2"/>
        <v>0.4839912280701754</v>
      </c>
      <c r="I81" s="219">
        <f t="shared" si="3"/>
        <v>0.4827083333333333</v>
      </c>
      <c r="J81" s="19"/>
      <c r="K81" s="19"/>
      <c r="L81" s="19"/>
      <c r="M81" s="19"/>
      <c r="N81" s="19"/>
      <c r="O81" s="19"/>
      <c r="P81" s="19"/>
      <c r="Q81" s="19"/>
    </row>
    <row r="82" spans="1:17" ht="12.75">
      <c r="A82" s="258" t="s">
        <v>17</v>
      </c>
      <c r="B82" s="259"/>
      <c r="C82" s="259"/>
      <c r="D82" s="260"/>
      <c r="E82" s="180"/>
      <c r="F82" s="165"/>
      <c r="G82" s="166">
        <f t="shared" si="1"/>
      </c>
      <c r="H82" s="166">
        <f t="shared" si="2"/>
      </c>
      <c r="I82" s="219"/>
      <c r="J82" s="19"/>
      <c r="K82" s="19"/>
      <c r="L82" s="19"/>
      <c r="M82" s="19"/>
      <c r="N82" s="19"/>
      <c r="O82" s="19"/>
      <c r="P82" s="19"/>
      <c r="Q82" s="19"/>
    </row>
    <row r="83" spans="1:17" ht="17.25" customHeight="1">
      <c r="A83" s="163"/>
      <c r="B83" s="178"/>
      <c r="C83" s="163"/>
      <c r="D83" s="163"/>
      <c r="E83" s="180">
        <v>25.5</v>
      </c>
      <c r="F83" s="165">
        <f>IF(COUNTBLANK(E83),"",$F$26-E83)</f>
        <v>93.7</v>
      </c>
      <c r="G83" s="166">
        <f t="shared" si="1"/>
        <v>0.4878472222222222</v>
      </c>
      <c r="H83" s="166">
        <f t="shared" si="2"/>
        <v>0.4862938596491228</v>
      </c>
      <c r="I83" s="219">
        <f>IF(COUNTBLANK(E83),"",$G$26+E83/40/24)</f>
        <v>0.4848958333333333</v>
      </c>
      <c r="J83" s="19"/>
      <c r="K83" s="19"/>
      <c r="L83" s="19"/>
      <c r="M83" s="19"/>
      <c r="N83" s="19"/>
      <c r="O83" s="19"/>
      <c r="P83" s="19"/>
      <c r="Q83" s="19"/>
    </row>
    <row r="84" spans="1:17" ht="15" customHeight="1">
      <c r="A84" s="163"/>
      <c r="B84" s="167"/>
      <c r="C84" s="167"/>
      <c r="D84" s="185" t="s">
        <v>16</v>
      </c>
      <c r="E84" s="180"/>
      <c r="F84" s="165"/>
      <c r="G84" s="166">
        <f t="shared" si="1"/>
      </c>
      <c r="H84" s="166">
        <f t="shared" si="2"/>
      </c>
      <c r="I84" s="219"/>
      <c r="J84" s="19"/>
      <c r="K84" s="19"/>
      <c r="L84" s="19"/>
      <c r="M84" s="19"/>
      <c r="N84" s="19"/>
      <c r="O84" s="19"/>
      <c r="P84" s="19"/>
      <c r="Q84" s="19"/>
    </row>
    <row r="85" spans="1:17" ht="12.75">
      <c r="A85" s="48"/>
      <c r="B85" s="167"/>
      <c r="C85" s="167"/>
      <c r="D85" s="167" t="s">
        <v>32</v>
      </c>
      <c r="E85" s="165">
        <v>26.7</v>
      </c>
      <c r="F85" s="165">
        <f>IF(COUNTBLANK(E85),"",$F$26-E85)</f>
        <v>92.5</v>
      </c>
      <c r="G85" s="166">
        <f t="shared" si="1"/>
        <v>0.4892361111111111</v>
      </c>
      <c r="H85" s="166">
        <f t="shared" si="2"/>
        <v>0.487609649122807</v>
      </c>
      <c r="I85" s="219">
        <f>IF(COUNTBLANK(E85),"",$G$26+E85/40/24)</f>
        <v>0.48614583333333333</v>
      </c>
      <c r="J85" s="19"/>
      <c r="K85" s="19"/>
      <c r="L85" s="19"/>
      <c r="M85" s="19"/>
      <c r="N85" s="19"/>
      <c r="O85" s="19"/>
      <c r="P85" s="19"/>
      <c r="Q85" s="19"/>
    </row>
    <row r="86" spans="1:17" ht="12.75">
      <c r="A86" s="48"/>
      <c r="B86" s="167"/>
      <c r="C86" s="167"/>
      <c r="D86" s="167" t="s">
        <v>33</v>
      </c>
      <c r="E86" s="180"/>
      <c r="F86" s="165">
        <f aca="true" t="shared" si="9" ref="F86:F95">IF(COUNTBLANK(E86),"",$F$26-E86)</f>
      </c>
      <c r="G86" s="166">
        <f t="shared" si="1"/>
      </c>
      <c r="H86" s="166">
        <f t="shared" si="2"/>
      </c>
      <c r="I86" s="219">
        <f aca="true" t="shared" si="10" ref="I86:I132">IF(COUNTBLANK(E86),"",$G$26+E86/40/24)</f>
      </c>
      <c r="J86" s="19"/>
      <c r="K86" s="89"/>
      <c r="L86" s="19"/>
      <c r="M86" s="19"/>
      <c r="N86" s="19"/>
      <c r="O86" s="19"/>
      <c r="P86" s="19"/>
      <c r="Q86" s="19"/>
    </row>
    <row r="87" spans="1:17" ht="12.75">
      <c r="A87" s="48"/>
      <c r="B87" s="167"/>
      <c r="C87" s="167"/>
      <c r="D87" s="167" t="s">
        <v>21</v>
      </c>
      <c r="E87" s="180">
        <v>27.6</v>
      </c>
      <c r="F87" s="165">
        <f t="shared" si="9"/>
        <v>91.6</v>
      </c>
      <c r="G87" s="166">
        <f t="shared" si="1"/>
        <v>0.49027777777777776</v>
      </c>
      <c r="H87" s="166">
        <f t="shared" si="2"/>
        <v>0.48859649122807014</v>
      </c>
      <c r="I87" s="219">
        <f t="shared" si="10"/>
        <v>0.4870833333333333</v>
      </c>
      <c r="J87" s="19"/>
      <c r="K87" s="19"/>
      <c r="L87" s="19"/>
      <c r="M87" s="19"/>
      <c r="N87" s="19"/>
      <c r="O87" s="19"/>
      <c r="P87" s="19"/>
      <c r="Q87" s="19"/>
    </row>
    <row r="88" spans="1:17" ht="12.75">
      <c r="A88" s="48"/>
      <c r="B88" s="167"/>
      <c r="C88" s="167"/>
      <c r="D88" s="167" t="s">
        <v>55</v>
      </c>
      <c r="E88" s="165">
        <v>28.2</v>
      </c>
      <c r="F88" s="165">
        <f t="shared" si="9"/>
        <v>91</v>
      </c>
      <c r="G88" s="166">
        <f t="shared" si="1"/>
        <v>0.4909722222222222</v>
      </c>
      <c r="H88" s="166">
        <f t="shared" si="2"/>
        <v>0.4892543859649123</v>
      </c>
      <c r="I88" s="219">
        <f t="shared" si="10"/>
        <v>0.4877083333333333</v>
      </c>
      <c r="J88" s="19"/>
      <c r="K88" s="19"/>
      <c r="L88" s="19"/>
      <c r="M88" s="19"/>
      <c r="N88" s="19"/>
      <c r="O88" s="19"/>
      <c r="P88" s="19"/>
      <c r="Q88" s="19"/>
    </row>
    <row r="89" spans="1:17" ht="12.75">
      <c r="A89" s="48"/>
      <c r="B89" s="186"/>
      <c r="C89" s="167"/>
      <c r="D89" s="167" t="s">
        <v>35</v>
      </c>
      <c r="E89" s="180"/>
      <c r="F89" s="165">
        <f t="shared" si="9"/>
      </c>
      <c r="G89" s="166">
        <f t="shared" si="1"/>
      </c>
      <c r="H89" s="166">
        <f t="shared" si="2"/>
      </c>
      <c r="I89" s="219">
        <f aca="true" t="shared" si="11" ref="I89:I96">IF(COUNTBLANK(E89),"",$G$26+E89/40/24)</f>
      </c>
      <c r="J89" s="19"/>
      <c r="K89" s="19"/>
      <c r="L89" s="19"/>
      <c r="M89" s="19"/>
      <c r="N89" s="19"/>
      <c r="O89" s="19"/>
      <c r="P89" s="19"/>
      <c r="Q89" s="19"/>
    </row>
    <row r="90" spans="1:17" ht="13.5" customHeight="1">
      <c r="A90" s="48"/>
      <c r="B90" s="167"/>
      <c r="C90" s="167"/>
      <c r="D90" s="167" t="s">
        <v>57</v>
      </c>
      <c r="E90" s="165">
        <v>29.5</v>
      </c>
      <c r="F90" s="165">
        <f t="shared" si="9"/>
        <v>89.7</v>
      </c>
      <c r="G90" s="166">
        <f t="shared" si="1"/>
        <v>0.49247685185185186</v>
      </c>
      <c r="H90" s="166">
        <f t="shared" si="2"/>
        <v>0.49067982456140347</v>
      </c>
      <c r="I90" s="219">
        <f t="shared" si="11"/>
        <v>0.48906249999999996</v>
      </c>
      <c r="J90" s="19"/>
      <c r="K90" s="19"/>
      <c r="L90" s="19"/>
      <c r="M90" s="19"/>
      <c r="N90" s="19"/>
      <c r="O90" s="19"/>
      <c r="P90" s="19"/>
      <c r="Q90" s="19"/>
    </row>
    <row r="91" spans="1:17" ht="14.25" customHeight="1">
      <c r="A91" s="48"/>
      <c r="B91" s="167"/>
      <c r="C91" s="167"/>
      <c r="D91" s="167" t="s">
        <v>35</v>
      </c>
      <c r="E91" s="165">
        <v>29.7</v>
      </c>
      <c r="F91" s="165">
        <f t="shared" si="9"/>
        <v>89.5</v>
      </c>
      <c r="G91" s="166">
        <f t="shared" si="1"/>
        <v>0.4927083333333333</v>
      </c>
      <c r="H91" s="166">
        <f t="shared" si="2"/>
        <v>0.49089912280701753</v>
      </c>
      <c r="I91" s="219">
        <f t="shared" si="11"/>
        <v>0.4892708333333333</v>
      </c>
      <c r="J91" s="19"/>
      <c r="K91" s="19"/>
      <c r="L91" s="19"/>
      <c r="M91" s="19"/>
      <c r="N91" s="19"/>
      <c r="O91" s="19"/>
      <c r="P91" s="19"/>
      <c r="Q91" s="19"/>
    </row>
    <row r="92" spans="1:17" ht="12.75">
      <c r="A92" s="48"/>
      <c r="B92" s="186" t="s">
        <v>18</v>
      </c>
      <c r="C92" s="167"/>
      <c r="D92" s="167"/>
      <c r="E92" s="165"/>
      <c r="F92" s="165"/>
      <c r="G92" s="166"/>
      <c r="H92" s="166"/>
      <c r="I92" s="219"/>
      <c r="J92" s="19"/>
      <c r="K92" s="19"/>
      <c r="L92" s="19"/>
      <c r="M92" s="19"/>
      <c r="N92" s="19"/>
      <c r="O92" s="19"/>
      <c r="P92" s="19"/>
      <c r="Q92" s="19"/>
    </row>
    <row r="93" spans="1:17" ht="14.25" customHeight="1">
      <c r="A93" s="48"/>
      <c r="B93" s="186"/>
      <c r="C93" s="167"/>
      <c r="D93" s="201" t="s">
        <v>104</v>
      </c>
      <c r="E93" s="165">
        <v>30.9</v>
      </c>
      <c r="F93" s="165"/>
      <c r="G93" s="166"/>
      <c r="H93" s="166"/>
      <c r="I93" s="219"/>
      <c r="J93" s="19"/>
      <c r="K93" s="19"/>
      <c r="L93" s="19"/>
      <c r="M93" s="19"/>
      <c r="N93" s="19"/>
      <c r="O93" s="19"/>
      <c r="P93" s="19"/>
      <c r="Q93" s="19"/>
    </row>
    <row r="94" spans="1:17" ht="12.75">
      <c r="A94" s="48"/>
      <c r="B94" s="167"/>
      <c r="C94" s="167"/>
      <c r="D94" s="167" t="s">
        <v>138</v>
      </c>
      <c r="E94" s="165">
        <v>32.2</v>
      </c>
      <c r="F94" s="165">
        <f t="shared" si="9"/>
        <v>87</v>
      </c>
      <c r="G94" s="166">
        <f t="shared" si="1"/>
        <v>0.49560185185185185</v>
      </c>
      <c r="H94" s="166">
        <f t="shared" si="2"/>
        <v>0.493640350877193</v>
      </c>
      <c r="I94" s="219">
        <f t="shared" si="11"/>
        <v>0.491875</v>
      </c>
      <c r="J94" s="19"/>
      <c r="K94" s="19"/>
      <c r="L94" s="19"/>
      <c r="M94" s="19"/>
      <c r="N94" s="19"/>
      <c r="O94" s="19"/>
      <c r="P94" s="19"/>
      <c r="Q94" s="19"/>
    </row>
    <row r="95" spans="1:17" ht="12.75">
      <c r="A95" s="175" t="s">
        <v>25</v>
      </c>
      <c r="B95" s="175"/>
      <c r="C95" s="175"/>
      <c r="D95" s="175"/>
      <c r="E95" s="165"/>
      <c r="F95" s="165">
        <f t="shared" si="9"/>
      </c>
      <c r="G95" s="166">
        <f t="shared" si="1"/>
      </c>
      <c r="H95" s="166">
        <f t="shared" si="2"/>
      </c>
      <c r="I95" s="219">
        <f t="shared" si="11"/>
      </c>
      <c r="J95" s="19"/>
      <c r="K95" s="19"/>
      <c r="L95" s="19"/>
      <c r="M95" s="19"/>
      <c r="N95" s="19"/>
      <c r="O95" s="19"/>
      <c r="P95" s="19"/>
      <c r="Q95" s="19"/>
    </row>
    <row r="96" spans="1:17" ht="12.75">
      <c r="A96" s="48"/>
      <c r="B96" s="187" t="s">
        <v>56</v>
      </c>
      <c r="C96" s="187"/>
      <c r="D96" s="187"/>
      <c r="E96" s="165"/>
      <c r="F96" s="165">
        <f>IF(COUNTBLANK(E96),"",$F$26-E96)</f>
      </c>
      <c r="G96" s="166">
        <f t="shared" si="1"/>
      </c>
      <c r="H96" s="166">
        <f t="shared" si="2"/>
      </c>
      <c r="I96" s="219">
        <f t="shared" si="11"/>
      </c>
      <c r="J96" s="19"/>
      <c r="K96" s="19"/>
      <c r="L96" s="19"/>
      <c r="M96" s="19"/>
      <c r="N96" s="19"/>
      <c r="O96" s="19"/>
      <c r="P96" s="19"/>
      <c r="Q96" s="19"/>
    </row>
    <row r="97" spans="1:17" ht="12.75">
      <c r="A97" s="48"/>
      <c r="B97" s="48"/>
      <c r="C97" s="48"/>
      <c r="D97" s="48" t="s">
        <v>35</v>
      </c>
      <c r="E97" s="165">
        <v>31.9</v>
      </c>
      <c r="F97" s="165">
        <f aca="true" t="shared" si="12" ref="F97:F164">IF(COUNTBLANK(E97),"",$F$26-E97)</f>
        <v>87.30000000000001</v>
      </c>
      <c r="G97" s="166">
        <f t="shared" si="1"/>
        <v>0.49525462962962963</v>
      </c>
      <c r="H97" s="166">
        <f t="shared" si="2"/>
        <v>0.4933114035087719</v>
      </c>
      <c r="I97" s="219">
        <f t="shared" si="10"/>
        <v>0.49156249999999996</v>
      </c>
      <c r="J97" s="19"/>
      <c r="K97" s="19"/>
      <c r="L97" s="19"/>
      <c r="M97" s="19"/>
      <c r="N97" s="19"/>
      <c r="O97" s="19"/>
      <c r="P97" s="19"/>
      <c r="Q97" s="19"/>
    </row>
    <row r="98" spans="1:17" ht="12.75">
      <c r="A98" s="48"/>
      <c r="B98" s="48"/>
      <c r="C98" s="48"/>
      <c r="D98" s="167" t="s">
        <v>57</v>
      </c>
      <c r="E98" s="165">
        <v>34</v>
      </c>
      <c r="F98" s="165">
        <f t="shared" si="12"/>
        <v>85.2</v>
      </c>
      <c r="G98" s="166">
        <f t="shared" si="1"/>
        <v>0.4976851851851852</v>
      </c>
      <c r="H98" s="166">
        <f t="shared" si="2"/>
        <v>0.4956140350877193</v>
      </c>
      <c r="I98" s="219">
        <f t="shared" si="10"/>
        <v>0.49374999999999997</v>
      </c>
      <c r="J98" s="19"/>
      <c r="K98" s="19"/>
      <c r="L98" s="217"/>
      <c r="M98" s="218"/>
      <c r="N98" s="218"/>
      <c r="O98" s="19"/>
      <c r="P98" s="19"/>
      <c r="Q98" s="19"/>
    </row>
    <row r="99" spans="1:17" ht="12.75">
      <c r="A99" s="48"/>
      <c r="B99" s="48"/>
      <c r="C99" s="48"/>
      <c r="D99" s="48" t="s">
        <v>139</v>
      </c>
      <c r="E99" s="180">
        <v>34.3</v>
      </c>
      <c r="F99" s="165">
        <f t="shared" si="12"/>
        <v>84.9</v>
      </c>
      <c r="G99" s="166">
        <f>IF(COUNTBLANK(E99),"",$G$26+E99/44/24)</f>
        <v>0.4908143939393939</v>
      </c>
      <c r="H99" s="166">
        <f>IF(COUNTBLANK(E99),"",$G$26+E99/42/24)</f>
        <v>0.4923611111111111</v>
      </c>
      <c r="I99" s="219">
        <f t="shared" si="10"/>
        <v>0.49406249999999996</v>
      </c>
      <c r="J99" s="19"/>
      <c r="K99" s="19"/>
      <c r="L99" s="19"/>
      <c r="M99" s="19"/>
      <c r="N99" s="19"/>
      <c r="O99" s="19"/>
      <c r="P99" s="19"/>
      <c r="Q99" s="19"/>
    </row>
    <row r="100" spans="1:17" ht="12.75">
      <c r="A100" s="175" t="s">
        <v>22</v>
      </c>
      <c r="B100" s="175"/>
      <c r="C100" s="175"/>
      <c r="D100" s="175"/>
      <c r="E100" s="180"/>
      <c r="F100" s="165">
        <f t="shared" si="12"/>
      </c>
      <c r="G100" s="166">
        <f>IF(COUNTBLANK(E100),"",$G$26+E100/44/24)</f>
      </c>
      <c r="H100" s="166">
        <f>IF(COUNTBLANK(E100),"",$G$26+E100/42/24)</f>
      </c>
      <c r="I100" s="219">
        <f t="shared" si="10"/>
      </c>
      <c r="J100" s="19"/>
      <c r="K100" s="19"/>
      <c r="L100" s="19"/>
      <c r="M100" s="19"/>
      <c r="N100" s="19"/>
      <c r="O100" s="19"/>
      <c r="P100" s="19"/>
      <c r="Q100" s="19"/>
    </row>
    <row r="101" spans="1:17" ht="17.25" customHeight="1">
      <c r="A101" s="48"/>
      <c r="B101" s="187" t="s">
        <v>24</v>
      </c>
      <c r="C101" s="187"/>
      <c r="D101" s="187"/>
      <c r="E101" s="180"/>
      <c r="F101" s="165">
        <f t="shared" si="12"/>
      </c>
      <c r="G101" s="166">
        <f>IF(COUNTBLANK(E101),"",$G$26+E101/44/24)</f>
      </c>
      <c r="H101" s="166">
        <f>IF(COUNTBLANK(E101),"",$G$26+E101/42/24)</f>
      </c>
      <c r="I101" s="219">
        <f t="shared" si="10"/>
      </c>
      <c r="J101" s="19"/>
      <c r="K101" s="19"/>
      <c r="L101" s="19"/>
      <c r="M101" s="19"/>
      <c r="N101" s="19"/>
      <c r="O101" s="19"/>
      <c r="P101" s="19"/>
      <c r="Q101" s="19"/>
    </row>
    <row r="102" spans="1:17" ht="17.25" customHeight="1">
      <c r="A102" s="48"/>
      <c r="B102" s="187"/>
      <c r="C102" s="187"/>
      <c r="D102" s="48" t="s">
        <v>23</v>
      </c>
      <c r="E102" s="180">
        <v>35.6</v>
      </c>
      <c r="F102" s="165">
        <f t="shared" si="12"/>
        <v>83.6</v>
      </c>
      <c r="G102" s="166">
        <f>IF(COUNTBLANK(E102),"",$G$26+E102/44/24)</f>
        <v>0.4920454545454545</v>
      </c>
      <c r="H102" s="166">
        <f>IF(COUNTBLANK(E102),"",$G$26+E102/42/24)</f>
        <v>0.4936507936507936</v>
      </c>
      <c r="I102" s="219">
        <f>IF(COUNTBLANK(E102),"",$G$26+E102/40/24)</f>
        <v>0.49541666666666667</v>
      </c>
      <c r="J102" s="19"/>
      <c r="K102" s="19"/>
      <c r="L102" s="19"/>
      <c r="M102" s="19"/>
      <c r="N102" s="19"/>
      <c r="O102" s="19"/>
      <c r="P102" s="19"/>
      <c r="Q102" s="19"/>
    </row>
    <row r="103" spans="1:17" ht="12.75">
      <c r="A103" s="48"/>
      <c r="B103" s="48"/>
      <c r="C103" s="48"/>
      <c r="D103" s="48" t="s">
        <v>71</v>
      </c>
      <c r="E103" s="180">
        <v>36.7</v>
      </c>
      <c r="F103" s="165">
        <f t="shared" si="12"/>
        <v>82.5</v>
      </c>
      <c r="G103" s="166">
        <f aca="true" t="shared" si="13" ref="G103:G164">IF(COUNTBLANK(E103),"",$G$26+E103/36/24)</f>
        <v>0.5008101851851852</v>
      </c>
      <c r="H103" s="166">
        <f aca="true" t="shared" si="14" ref="H103:H164">IF(COUNTBLANK(E103),"",$G$26+E103/38/24)</f>
        <v>0.49857456140350875</v>
      </c>
      <c r="I103" s="219">
        <f t="shared" si="10"/>
        <v>0.49656249999999996</v>
      </c>
      <c r="J103" s="19"/>
      <c r="K103" s="19"/>
      <c r="L103" s="19"/>
      <c r="M103" s="19"/>
      <c r="N103" s="19"/>
      <c r="O103" s="19"/>
      <c r="P103" s="19"/>
      <c r="Q103" s="19"/>
    </row>
    <row r="104" spans="1:17" ht="12.75">
      <c r="A104" s="48"/>
      <c r="B104" s="48"/>
      <c r="C104" s="48"/>
      <c r="D104" s="188" t="s">
        <v>58</v>
      </c>
      <c r="E104" s="180"/>
      <c r="F104" s="165"/>
      <c r="G104" s="166">
        <f t="shared" si="13"/>
      </c>
      <c r="H104" s="166">
        <f t="shared" si="14"/>
      </c>
      <c r="I104" s="219"/>
      <c r="J104" s="19"/>
      <c r="K104" s="19"/>
      <c r="L104" s="19"/>
      <c r="M104" s="19"/>
      <c r="N104" s="19"/>
      <c r="O104" s="19"/>
      <c r="P104" s="19"/>
      <c r="Q104" s="19"/>
    </row>
    <row r="105" spans="1:17" ht="18" customHeight="1">
      <c r="A105" s="48"/>
      <c r="B105" s="48"/>
      <c r="C105" s="48"/>
      <c r="D105" s="189" t="s">
        <v>91</v>
      </c>
      <c r="E105" s="180">
        <v>37.7</v>
      </c>
      <c r="F105" s="165">
        <f t="shared" si="12"/>
        <v>81.5</v>
      </c>
      <c r="G105" s="166">
        <f t="shared" si="13"/>
        <v>0.5019675925925926</v>
      </c>
      <c r="H105" s="166">
        <f t="shared" si="14"/>
        <v>0.49967105263157896</v>
      </c>
      <c r="I105" s="219">
        <f t="shared" si="10"/>
        <v>0.4976041666666666</v>
      </c>
      <c r="J105" s="19"/>
      <c r="K105" s="19"/>
      <c r="L105" s="19"/>
      <c r="M105" s="19"/>
      <c r="N105" s="19"/>
      <c r="O105" s="19"/>
      <c r="P105" s="19"/>
      <c r="Q105" s="19"/>
    </row>
    <row r="106" spans="1:17" ht="15.75" customHeight="1">
      <c r="A106" s="48"/>
      <c r="B106" s="48"/>
      <c r="C106" s="48"/>
      <c r="D106" s="190" t="s">
        <v>87</v>
      </c>
      <c r="E106" s="180">
        <v>37.7</v>
      </c>
      <c r="F106" s="165">
        <f t="shared" si="12"/>
        <v>81.5</v>
      </c>
      <c r="G106" s="166">
        <f>IF(COUNTBLANK(E106),"",$G$26+E106/36/24)</f>
        <v>0.5019675925925926</v>
      </c>
      <c r="H106" s="166">
        <f>IF(COUNTBLANK(E106),"",$G$26+E106/38/24)</f>
        <v>0.49967105263157896</v>
      </c>
      <c r="I106" s="219">
        <f>IF(COUNTBLANK(E106),"",$G$26+E106/40/24)</f>
        <v>0.4976041666666666</v>
      </c>
      <c r="J106" s="19"/>
      <c r="K106" s="19"/>
      <c r="L106" s="19"/>
      <c r="M106" s="19"/>
      <c r="N106" s="19"/>
      <c r="O106" s="19"/>
      <c r="P106" s="19"/>
      <c r="Q106" s="19"/>
    </row>
    <row r="107" spans="1:17" ht="12.75">
      <c r="A107" s="48"/>
      <c r="B107" s="48"/>
      <c r="C107" s="48"/>
      <c r="D107" s="191" t="s">
        <v>85</v>
      </c>
      <c r="E107" s="180">
        <v>38.3</v>
      </c>
      <c r="F107" s="165">
        <v>80.9</v>
      </c>
      <c r="G107" s="166">
        <f t="shared" si="13"/>
        <v>0.502662037037037</v>
      </c>
      <c r="H107" s="166">
        <f t="shared" si="14"/>
        <v>0.500328947368421</v>
      </c>
      <c r="I107" s="219">
        <f>IF(COUNTBLANK(E107),"",$G$26+E107/40/24)</f>
        <v>0.49822916666666667</v>
      </c>
      <c r="J107" s="19"/>
      <c r="K107" s="19"/>
      <c r="L107" s="19"/>
      <c r="M107" s="19"/>
      <c r="N107" s="19"/>
      <c r="O107" s="19"/>
      <c r="P107" s="19"/>
      <c r="Q107" s="19"/>
    </row>
    <row r="108" spans="1:17" ht="15">
      <c r="A108" s="48"/>
      <c r="B108" s="48"/>
      <c r="C108" s="48"/>
      <c r="D108" s="192" t="s">
        <v>99</v>
      </c>
      <c r="E108" s="202">
        <v>38.8</v>
      </c>
      <c r="F108" s="165">
        <f t="shared" si="12"/>
        <v>80.4</v>
      </c>
      <c r="G108" s="166">
        <f t="shared" si="13"/>
        <v>0.5032407407407408</v>
      </c>
      <c r="H108" s="166">
        <f t="shared" si="14"/>
        <v>0.5008771929824561</v>
      </c>
      <c r="I108" s="219">
        <f t="shared" si="10"/>
        <v>0.49874999999999997</v>
      </c>
      <c r="J108" s="19"/>
      <c r="K108" s="19"/>
      <c r="L108" s="19"/>
      <c r="M108" s="19"/>
      <c r="N108" s="19"/>
      <c r="O108" s="19"/>
      <c r="P108" s="19"/>
      <c r="Q108" s="19"/>
    </row>
    <row r="109" spans="1:17" ht="12.75">
      <c r="A109" s="48"/>
      <c r="B109" s="48"/>
      <c r="C109" s="48"/>
      <c r="D109" s="48" t="s">
        <v>118</v>
      </c>
      <c r="E109" s="180"/>
      <c r="F109" s="165">
        <f t="shared" si="12"/>
      </c>
      <c r="G109" s="166">
        <f t="shared" si="13"/>
      </c>
      <c r="H109" s="166">
        <f t="shared" si="14"/>
      </c>
      <c r="I109" s="219">
        <f t="shared" si="10"/>
      </c>
      <c r="J109" s="19"/>
      <c r="K109" s="19"/>
      <c r="L109" s="19"/>
      <c r="M109" s="19"/>
      <c r="N109" s="19"/>
      <c r="O109" s="19"/>
      <c r="P109" s="19"/>
      <c r="Q109" s="19"/>
    </row>
    <row r="110" spans="1:17" ht="12.75">
      <c r="A110" s="189"/>
      <c r="B110" s="189"/>
      <c r="C110" s="189"/>
      <c r="D110" s="189" t="s">
        <v>88</v>
      </c>
      <c r="E110" s="180">
        <v>39</v>
      </c>
      <c r="F110" s="165">
        <v>80.2</v>
      </c>
      <c r="G110" s="166">
        <f t="shared" si="13"/>
        <v>0.5034722222222222</v>
      </c>
      <c r="H110" s="166">
        <f t="shared" si="14"/>
        <v>0.5010964912280702</v>
      </c>
      <c r="I110" s="219">
        <v>0.6411458333333333</v>
      </c>
      <c r="J110" s="19"/>
      <c r="K110" s="19"/>
      <c r="L110" s="19"/>
      <c r="M110" s="19"/>
      <c r="N110" s="19"/>
      <c r="O110" s="19"/>
      <c r="P110" s="19"/>
      <c r="Q110" s="19"/>
    </row>
    <row r="111" spans="1:15" ht="15.75" customHeight="1">
      <c r="A111" s="189"/>
      <c r="B111" s="189"/>
      <c r="C111" s="189"/>
      <c r="D111" s="198" t="s">
        <v>123</v>
      </c>
      <c r="E111" s="165"/>
      <c r="F111" s="165">
        <f t="shared" si="12"/>
      </c>
      <c r="G111" s="166">
        <f t="shared" si="13"/>
      </c>
      <c r="H111" s="166">
        <f t="shared" si="14"/>
      </c>
      <c r="I111" s="219">
        <f t="shared" si="10"/>
      </c>
      <c r="J111" s="19"/>
      <c r="K111" s="19"/>
      <c r="L111" s="19"/>
      <c r="M111" s="19"/>
      <c r="N111" s="19"/>
      <c r="O111" s="19"/>
    </row>
    <row r="112" spans="1:15" ht="12.75">
      <c r="A112" s="48"/>
      <c r="B112" s="48"/>
      <c r="C112" s="48"/>
      <c r="D112" s="48" t="s">
        <v>39</v>
      </c>
      <c r="E112" s="180"/>
      <c r="F112" s="165"/>
      <c r="G112" s="166">
        <f t="shared" si="13"/>
      </c>
      <c r="H112" s="166">
        <f t="shared" si="14"/>
      </c>
      <c r="I112" s="219"/>
      <c r="J112" s="19"/>
      <c r="K112" s="19"/>
      <c r="L112" s="19"/>
      <c r="M112" s="19"/>
      <c r="N112" s="19"/>
      <c r="O112" s="19"/>
    </row>
    <row r="113" spans="1:15" ht="12.75">
      <c r="A113" s="48"/>
      <c r="B113" s="48"/>
      <c r="C113" s="48"/>
      <c r="D113" s="48" t="s">
        <v>40</v>
      </c>
      <c r="E113" s="180">
        <v>40</v>
      </c>
      <c r="F113" s="165">
        <f t="shared" si="12"/>
        <v>79.2</v>
      </c>
      <c r="G113" s="166">
        <f t="shared" si="13"/>
        <v>0.5046296296296297</v>
      </c>
      <c r="H113" s="166">
        <f t="shared" si="14"/>
        <v>0.5021929824561403</v>
      </c>
      <c r="I113" s="219">
        <f t="shared" si="10"/>
        <v>0.5</v>
      </c>
      <c r="J113" s="19"/>
      <c r="K113" s="19"/>
      <c r="L113" s="19"/>
      <c r="M113" s="19"/>
      <c r="N113" s="19"/>
      <c r="O113" s="19"/>
    </row>
    <row r="114" spans="1:15" ht="15" customHeight="1">
      <c r="A114" s="175" t="s">
        <v>36</v>
      </c>
      <c r="B114" s="175"/>
      <c r="C114" s="175"/>
      <c r="D114" s="175"/>
      <c r="E114" s="180"/>
      <c r="F114" s="165">
        <f t="shared" si="12"/>
      </c>
      <c r="G114" s="166">
        <f t="shared" si="13"/>
      </c>
      <c r="H114" s="166">
        <f t="shared" si="14"/>
      </c>
      <c r="I114" s="219">
        <f t="shared" si="10"/>
      </c>
      <c r="J114" s="19"/>
      <c r="K114" s="19"/>
      <c r="L114" s="19"/>
      <c r="M114" s="19"/>
      <c r="N114" s="19"/>
      <c r="O114" s="19"/>
    </row>
    <row r="115" spans="1:15" ht="15.75" customHeight="1">
      <c r="A115" s="48"/>
      <c r="B115" s="187" t="s">
        <v>37</v>
      </c>
      <c r="C115" s="187"/>
      <c r="D115" s="187"/>
      <c r="E115" s="180">
        <v>41.8</v>
      </c>
      <c r="F115" s="165">
        <f t="shared" si="12"/>
        <v>77.4</v>
      </c>
      <c r="G115" s="166">
        <f t="shared" si="13"/>
        <v>0.506712962962963</v>
      </c>
      <c r="H115" s="166">
        <f t="shared" si="14"/>
        <v>0.5041666666666667</v>
      </c>
      <c r="I115" s="219">
        <f t="shared" si="10"/>
        <v>0.501875</v>
      </c>
      <c r="J115" s="19"/>
      <c r="K115" s="19"/>
      <c r="L115" s="19"/>
      <c r="M115" s="19"/>
      <c r="N115" s="19"/>
      <c r="O115" s="19"/>
    </row>
    <row r="116" spans="1:15" ht="12.75">
      <c r="A116" s="48"/>
      <c r="B116" s="187"/>
      <c r="C116" s="187"/>
      <c r="D116" s="48" t="s">
        <v>89</v>
      </c>
      <c r="E116" s="180"/>
      <c r="F116" s="165"/>
      <c r="G116" s="166">
        <f t="shared" si="13"/>
      </c>
      <c r="H116" s="166">
        <f t="shared" si="14"/>
      </c>
      <c r="I116" s="219"/>
      <c r="J116" s="19"/>
      <c r="K116" s="19"/>
      <c r="L116" s="19"/>
      <c r="M116" s="19"/>
      <c r="N116" s="19"/>
      <c r="O116" s="19"/>
    </row>
    <row r="117" spans="1:15" ht="12.75">
      <c r="A117" s="48"/>
      <c r="B117" s="48"/>
      <c r="C117" s="48"/>
      <c r="D117" s="48" t="s">
        <v>59</v>
      </c>
      <c r="E117" s="180">
        <v>41.9</v>
      </c>
      <c r="F117" s="165"/>
      <c r="G117" s="166">
        <f t="shared" si="13"/>
        <v>0.5068287037037037</v>
      </c>
      <c r="H117" s="166">
        <f t="shared" si="14"/>
        <v>0.5042763157894736</v>
      </c>
      <c r="I117" s="219"/>
      <c r="J117" s="19"/>
      <c r="K117" s="19"/>
      <c r="L117" s="19"/>
      <c r="M117" s="19"/>
      <c r="N117" s="19"/>
      <c r="O117" s="19"/>
    </row>
    <row r="118" spans="1:15" ht="12.75">
      <c r="A118" s="48"/>
      <c r="B118" s="167"/>
      <c r="C118" s="167"/>
      <c r="D118" s="167" t="s">
        <v>60</v>
      </c>
      <c r="E118" s="165"/>
      <c r="F118" s="165">
        <f t="shared" si="12"/>
      </c>
      <c r="G118" s="166">
        <f t="shared" si="13"/>
      </c>
      <c r="H118" s="166">
        <f t="shared" si="14"/>
      </c>
      <c r="I118" s="219">
        <f>IF(COUNTBLANK(E118),"",$G$26+E118/40/24)</f>
      </c>
      <c r="J118" s="19"/>
      <c r="K118" s="19"/>
      <c r="L118" s="19"/>
      <c r="M118" s="19"/>
      <c r="N118" s="19"/>
      <c r="O118" s="19"/>
    </row>
    <row r="119" spans="1:15" ht="12.75">
      <c r="A119" s="48"/>
      <c r="B119" s="186" t="s">
        <v>38</v>
      </c>
      <c r="C119" s="167"/>
      <c r="D119" s="167"/>
      <c r="E119" s="180"/>
      <c r="F119" s="165">
        <f t="shared" si="12"/>
      </c>
      <c r="G119" s="166">
        <f t="shared" si="13"/>
      </c>
      <c r="H119" s="166">
        <f t="shared" si="14"/>
      </c>
      <c r="I119" s="219">
        <f t="shared" si="10"/>
      </c>
      <c r="J119" s="19"/>
      <c r="K119" s="19"/>
      <c r="L119" s="19"/>
      <c r="M119" s="19"/>
      <c r="N119" s="19"/>
      <c r="O119" s="19"/>
    </row>
    <row r="120" spans="1:15" ht="12.75">
      <c r="A120" s="48"/>
      <c r="B120" s="167"/>
      <c r="C120" s="167"/>
      <c r="D120" s="167" t="s">
        <v>108</v>
      </c>
      <c r="E120" s="180">
        <v>42.4</v>
      </c>
      <c r="F120" s="165">
        <f t="shared" si="12"/>
        <v>76.80000000000001</v>
      </c>
      <c r="G120" s="166">
        <f t="shared" si="13"/>
        <v>0.5074074074074074</v>
      </c>
      <c r="H120" s="166">
        <f t="shared" si="14"/>
        <v>0.5048245614035087</v>
      </c>
      <c r="I120" s="219">
        <f t="shared" si="10"/>
        <v>0.5025</v>
      </c>
      <c r="J120" s="19"/>
      <c r="K120" s="19"/>
      <c r="L120" s="19"/>
      <c r="M120" s="19"/>
      <c r="N120" s="19"/>
      <c r="O120" s="19"/>
    </row>
    <row r="121" spans="1:15" ht="12.75">
      <c r="A121" s="48"/>
      <c r="B121" s="167"/>
      <c r="C121" s="167"/>
      <c r="D121" s="167" t="s">
        <v>109</v>
      </c>
      <c r="E121" s="165">
        <v>43.3</v>
      </c>
      <c r="F121" s="165">
        <f t="shared" si="12"/>
        <v>75.9</v>
      </c>
      <c r="G121" s="166">
        <f t="shared" si="13"/>
        <v>0.508449074074074</v>
      </c>
      <c r="H121" s="166">
        <f t="shared" si="14"/>
        <v>0.505811403508772</v>
      </c>
      <c r="I121" s="219">
        <f t="shared" si="10"/>
        <v>0.5034375</v>
      </c>
      <c r="J121" s="19"/>
      <c r="K121" s="19"/>
      <c r="L121" s="19"/>
      <c r="M121" s="19"/>
      <c r="N121" s="19"/>
      <c r="O121" s="19"/>
    </row>
    <row r="122" spans="1:15" ht="12.75">
      <c r="A122" s="48"/>
      <c r="B122" s="167"/>
      <c r="C122" s="167"/>
      <c r="D122" s="167" t="s">
        <v>110</v>
      </c>
      <c r="E122" s="165">
        <v>44.2</v>
      </c>
      <c r="F122" s="165">
        <f t="shared" si="12"/>
        <v>75</v>
      </c>
      <c r="G122" s="166">
        <f t="shared" si="13"/>
        <v>0.5094907407407407</v>
      </c>
      <c r="H122" s="166">
        <f t="shared" si="14"/>
        <v>0.5067982456140351</v>
      </c>
      <c r="I122" s="219">
        <f t="shared" si="10"/>
        <v>0.504375</v>
      </c>
      <c r="J122" s="19"/>
      <c r="K122" s="16"/>
      <c r="L122" s="16"/>
      <c r="M122" s="16"/>
      <c r="N122" s="222"/>
      <c r="O122" s="19"/>
    </row>
    <row r="123" spans="1:15" ht="12.75">
      <c r="A123" s="48"/>
      <c r="B123" s="167"/>
      <c r="C123" s="167"/>
      <c r="D123" s="167" t="s">
        <v>60</v>
      </c>
      <c r="E123" s="165">
        <v>44.5</v>
      </c>
      <c r="F123" s="165">
        <f t="shared" si="12"/>
        <v>74.7</v>
      </c>
      <c r="G123" s="166">
        <f t="shared" si="13"/>
        <v>0.5098379629629629</v>
      </c>
      <c r="H123" s="166">
        <f t="shared" si="14"/>
        <v>0.5071271929824561</v>
      </c>
      <c r="I123" s="219">
        <f t="shared" si="10"/>
        <v>0.5046875</v>
      </c>
      <c r="J123" s="19"/>
      <c r="K123" s="19"/>
      <c r="L123" s="19"/>
      <c r="M123" s="19"/>
      <c r="N123" s="19"/>
      <c r="O123" s="19"/>
    </row>
    <row r="124" spans="1:9" ht="12.75">
      <c r="A124" s="48"/>
      <c r="B124" s="186" t="s">
        <v>41</v>
      </c>
      <c r="C124" s="167"/>
      <c r="D124" s="167"/>
      <c r="E124" s="165"/>
      <c r="F124" s="165">
        <f t="shared" si="12"/>
      </c>
      <c r="G124" s="166">
        <f t="shared" si="13"/>
      </c>
      <c r="H124" s="166">
        <f t="shared" si="14"/>
      </c>
      <c r="I124" s="166">
        <f>IF(COUNTBLANK(E124),"",$G$26+E124/40/24)</f>
      </c>
    </row>
    <row r="125" spans="1:9" ht="15" customHeight="1">
      <c r="A125" s="48"/>
      <c r="B125" s="167"/>
      <c r="C125" s="167"/>
      <c r="D125" s="167" t="s">
        <v>69</v>
      </c>
      <c r="E125" s="165">
        <v>46.3</v>
      </c>
      <c r="F125" s="165">
        <f t="shared" si="12"/>
        <v>72.9</v>
      </c>
      <c r="G125" s="166">
        <f t="shared" si="13"/>
        <v>0.5119212962962962</v>
      </c>
      <c r="H125" s="166">
        <f t="shared" si="14"/>
        <v>0.5091008771929825</v>
      </c>
      <c r="I125" s="166">
        <f t="shared" si="10"/>
        <v>0.5065625</v>
      </c>
    </row>
    <row r="126" spans="1:9" ht="12.75">
      <c r="A126" s="48"/>
      <c r="B126" s="262" t="s">
        <v>84</v>
      </c>
      <c r="C126" s="263"/>
      <c r="D126" s="264"/>
      <c r="E126" s="165"/>
      <c r="F126" s="165">
        <f t="shared" si="12"/>
      </c>
      <c r="G126" s="166">
        <f t="shared" si="13"/>
      </c>
      <c r="H126" s="166">
        <f t="shared" si="14"/>
      </c>
      <c r="I126" s="166">
        <f t="shared" si="10"/>
      </c>
    </row>
    <row r="127" spans="1:9" ht="12.75">
      <c r="A127" s="189"/>
      <c r="B127" s="189"/>
      <c r="C127" s="189"/>
      <c r="D127" s="198" t="s">
        <v>122</v>
      </c>
      <c r="E127" s="19">
        <v>47.7</v>
      </c>
      <c r="F127" s="165">
        <f t="shared" si="12"/>
        <v>71.5</v>
      </c>
      <c r="G127" s="166">
        <f>IF(COUNTBLANK(E127),"",$G$26+E127/36/24)</f>
        <v>0.5135416666666667</v>
      </c>
      <c r="H127" s="166">
        <f>IF(COUNTBLANK(E127),"",$G$26+E127/38/24)</f>
        <v>0.5106359649122807</v>
      </c>
      <c r="I127" s="166">
        <f>IF(COUNTBLANK(E127),"",$G$26+E127/40/24)</f>
        <v>0.5080208333333334</v>
      </c>
    </row>
    <row r="128" spans="1:9" ht="12.75">
      <c r="A128" s="48"/>
      <c r="B128" s="167"/>
      <c r="C128" s="167"/>
      <c r="D128" s="167" t="s">
        <v>70</v>
      </c>
      <c r="E128" s="165">
        <v>48.2</v>
      </c>
      <c r="F128" s="165">
        <f t="shared" si="12"/>
        <v>71</v>
      </c>
      <c r="G128" s="166">
        <f t="shared" si="13"/>
        <v>0.5141203703703704</v>
      </c>
      <c r="H128" s="166">
        <f t="shared" si="14"/>
        <v>0.5111842105263158</v>
      </c>
      <c r="I128" s="166">
        <f t="shared" si="10"/>
        <v>0.5085416666666667</v>
      </c>
    </row>
    <row r="129" spans="1:9" ht="12.75">
      <c r="A129" s="48"/>
      <c r="B129" s="48"/>
      <c r="C129" s="48"/>
      <c r="D129" s="193" t="s">
        <v>119</v>
      </c>
      <c r="E129" s="165"/>
      <c r="F129" s="165"/>
      <c r="G129" s="166">
        <f t="shared" si="13"/>
      </c>
      <c r="H129" s="166">
        <f t="shared" si="14"/>
      </c>
      <c r="I129" s="166"/>
    </row>
    <row r="130" spans="1:9" ht="12" customHeight="1">
      <c r="A130" s="48"/>
      <c r="B130" s="48"/>
      <c r="C130" s="48"/>
      <c r="D130" s="167" t="s">
        <v>43</v>
      </c>
      <c r="E130" s="165"/>
      <c r="F130" s="165">
        <f t="shared" si="12"/>
      </c>
      <c r="G130" s="166">
        <f t="shared" si="13"/>
      </c>
      <c r="H130" s="166">
        <f t="shared" si="14"/>
      </c>
      <c r="I130" s="166">
        <f>IF(COUNTBLANK(E130),"",$G$26+E130/40/24)</f>
      </c>
    </row>
    <row r="131" spans="1:9" ht="12.75">
      <c r="A131" s="48"/>
      <c r="B131" s="48"/>
      <c r="C131" s="48"/>
      <c r="D131" s="163" t="s">
        <v>44</v>
      </c>
      <c r="E131" s="165">
        <v>49</v>
      </c>
      <c r="F131" s="165">
        <f t="shared" si="12"/>
        <v>70.2</v>
      </c>
      <c r="G131" s="166">
        <f t="shared" si="13"/>
        <v>0.5150462962962963</v>
      </c>
      <c r="H131" s="166">
        <f t="shared" si="14"/>
        <v>0.5120614035087719</v>
      </c>
      <c r="I131" s="166">
        <f t="shared" si="10"/>
        <v>0.509375</v>
      </c>
    </row>
    <row r="132" spans="1:9" ht="12.75">
      <c r="A132" s="175" t="s">
        <v>26</v>
      </c>
      <c r="B132" s="175"/>
      <c r="C132" s="175"/>
      <c r="D132" s="175"/>
      <c r="E132" s="165"/>
      <c r="F132" s="165">
        <f t="shared" si="12"/>
      </c>
      <c r="G132" s="166">
        <f t="shared" si="13"/>
      </c>
      <c r="H132" s="166">
        <f t="shared" si="14"/>
      </c>
      <c r="I132" s="166">
        <f t="shared" si="10"/>
      </c>
    </row>
    <row r="133" spans="1:9" ht="12.75">
      <c r="A133" s="48"/>
      <c r="B133" s="187" t="s">
        <v>27</v>
      </c>
      <c r="C133" s="187"/>
      <c r="D133" s="187"/>
      <c r="E133" s="165"/>
      <c r="F133" s="165">
        <f t="shared" si="12"/>
      </c>
      <c r="G133" s="166">
        <f t="shared" si="13"/>
      </c>
      <c r="H133" s="166">
        <f t="shared" si="14"/>
      </c>
      <c r="I133" s="166">
        <f aca="true" t="shared" si="15" ref="I133:I164">IF(COUNTBLANK(E133),"",$G$26+E133/40/24)</f>
      </c>
    </row>
    <row r="134" spans="1:9" ht="12.75">
      <c r="A134" s="48"/>
      <c r="B134" s="48"/>
      <c r="C134" s="48"/>
      <c r="D134" s="48" t="s">
        <v>82</v>
      </c>
      <c r="E134" s="165"/>
      <c r="F134" s="165">
        <f t="shared" si="12"/>
      </c>
      <c r="G134" s="166">
        <f t="shared" si="13"/>
      </c>
      <c r="H134" s="166">
        <f t="shared" si="14"/>
      </c>
      <c r="I134" s="166">
        <f t="shared" si="15"/>
      </c>
    </row>
    <row r="135" spans="1:9" ht="12.75">
      <c r="A135" s="175" t="s">
        <v>22</v>
      </c>
      <c r="B135" s="175"/>
      <c r="C135" s="175"/>
      <c r="D135" s="175"/>
      <c r="E135" s="165"/>
      <c r="F135" s="165">
        <f t="shared" si="12"/>
      </c>
      <c r="G135" s="166">
        <f t="shared" si="13"/>
      </c>
      <c r="H135" s="166">
        <f t="shared" si="14"/>
      </c>
      <c r="I135" s="166">
        <f t="shared" si="15"/>
      </c>
    </row>
    <row r="136" spans="1:9" ht="16.5" customHeight="1">
      <c r="A136" s="48"/>
      <c r="B136" s="187" t="s">
        <v>83</v>
      </c>
      <c r="C136" s="187"/>
      <c r="D136" s="187"/>
      <c r="E136" s="165">
        <v>50.1</v>
      </c>
      <c r="F136" s="165">
        <f t="shared" si="12"/>
        <v>69.1</v>
      </c>
      <c r="G136" s="166">
        <f t="shared" si="13"/>
        <v>0.5163194444444444</v>
      </c>
      <c r="H136" s="166">
        <f t="shared" si="14"/>
        <v>0.5132675438596491</v>
      </c>
      <c r="I136" s="166">
        <f t="shared" si="15"/>
        <v>0.5105208333333333</v>
      </c>
    </row>
    <row r="137" spans="1:9" ht="12.75">
      <c r="A137" s="48"/>
      <c r="B137" s="187"/>
      <c r="C137" s="187"/>
      <c r="D137" s="48" t="s">
        <v>45</v>
      </c>
      <c r="E137" s="165"/>
      <c r="F137" s="165">
        <f t="shared" si="12"/>
      </c>
      <c r="G137" s="166">
        <f t="shared" si="13"/>
      </c>
      <c r="H137" s="166">
        <f t="shared" si="14"/>
      </c>
      <c r="I137" s="166">
        <f t="shared" si="15"/>
      </c>
    </row>
    <row r="138" spans="1:9" ht="12.75">
      <c r="A138" s="48"/>
      <c r="B138" s="48"/>
      <c r="C138" s="48"/>
      <c r="D138" s="167" t="s">
        <v>49</v>
      </c>
      <c r="E138" s="165">
        <v>50.8</v>
      </c>
      <c r="F138" s="165">
        <f t="shared" si="12"/>
        <v>68.4</v>
      </c>
      <c r="G138" s="166">
        <f t="shared" si="13"/>
        <v>0.5171296296296296</v>
      </c>
      <c r="H138" s="166">
        <f t="shared" si="14"/>
        <v>0.5140350877192982</v>
      </c>
      <c r="I138" s="166">
        <f t="shared" si="15"/>
        <v>0.51125</v>
      </c>
    </row>
    <row r="139" spans="1:9" ht="12.75">
      <c r="A139" s="48"/>
      <c r="B139" s="48"/>
      <c r="C139" s="48"/>
      <c r="D139" s="48" t="s">
        <v>50</v>
      </c>
      <c r="E139" s="180">
        <v>51.2</v>
      </c>
      <c r="F139" s="165">
        <f t="shared" si="12"/>
        <v>68</v>
      </c>
      <c r="G139" s="166">
        <f t="shared" si="13"/>
        <v>0.5175925925925926</v>
      </c>
      <c r="H139" s="166">
        <f t="shared" si="14"/>
        <v>0.5144736842105263</v>
      </c>
      <c r="I139" s="166">
        <f t="shared" si="15"/>
        <v>0.5116666666666666</v>
      </c>
    </row>
    <row r="140" spans="1:9" ht="12.75">
      <c r="A140" s="175" t="s">
        <v>26</v>
      </c>
      <c r="B140" s="175"/>
      <c r="C140" s="175"/>
      <c r="D140" s="175"/>
      <c r="E140" s="180"/>
      <c r="F140" s="165">
        <f t="shared" si="12"/>
      </c>
      <c r="G140" s="166">
        <f t="shared" si="13"/>
      </c>
      <c r="H140" s="166">
        <f t="shared" si="14"/>
      </c>
      <c r="I140" s="166">
        <f t="shared" si="15"/>
      </c>
    </row>
    <row r="141" spans="1:9" ht="12.75">
      <c r="A141" s="48"/>
      <c r="B141" s="187" t="s">
        <v>27</v>
      </c>
      <c r="C141" s="187"/>
      <c r="D141" s="187"/>
      <c r="E141" s="180"/>
      <c r="F141" s="165">
        <f t="shared" si="12"/>
      </c>
      <c r="G141" s="166">
        <f t="shared" si="13"/>
      </c>
      <c r="H141" s="166">
        <f t="shared" si="14"/>
      </c>
      <c r="I141" s="166">
        <f t="shared" si="15"/>
      </c>
    </row>
    <row r="142" spans="1:9" ht="12.75">
      <c r="A142" s="48"/>
      <c r="B142" s="48"/>
      <c r="C142" s="48"/>
      <c r="D142" s="48" t="s">
        <v>46</v>
      </c>
      <c r="E142" s="180">
        <v>51.9</v>
      </c>
      <c r="F142" s="165">
        <f t="shared" si="12"/>
        <v>67.30000000000001</v>
      </c>
      <c r="G142" s="166">
        <f t="shared" si="13"/>
        <v>0.5184027777777778</v>
      </c>
      <c r="H142" s="166">
        <f t="shared" si="14"/>
        <v>0.5152412280701755</v>
      </c>
      <c r="I142" s="166">
        <f t="shared" si="15"/>
        <v>0.5123958333333333</v>
      </c>
    </row>
    <row r="143" spans="1:9" ht="12.75">
      <c r="A143" s="48"/>
      <c r="B143" s="48"/>
      <c r="C143" s="48"/>
      <c r="D143" s="167" t="s">
        <v>47</v>
      </c>
      <c r="E143" s="165">
        <v>53.2</v>
      </c>
      <c r="F143" s="165">
        <f t="shared" si="12"/>
        <v>66</v>
      </c>
      <c r="G143" s="166">
        <f t="shared" si="13"/>
        <v>0.5199074074074074</v>
      </c>
      <c r="H143" s="166">
        <f t="shared" si="14"/>
        <v>0.5166666666666666</v>
      </c>
      <c r="I143" s="166">
        <f t="shared" si="15"/>
        <v>0.5137499999999999</v>
      </c>
    </row>
    <row r="144" spans="1:9" ht="12.75">
      <c r="A144" s="48"/>
      <c r="B144" s="48"/>
      <c r="C144" s="48"/>
      <c r="D144" s="167" t="s">
        <v>47</v>
      </c>
      <c r="E144" s="165">
        <v>53.4</v>
      </c>
      <c r="F144" s="165">
        <f t="shared" si="12"/>
        <v>65.80000000000001</v>
      </c>
      <c r="G144" s="166">
        <f t="shared" si="13"/>
        <v>0.5201388888888889</v>
      </c>
      <c r="H144" s="166">
        <f t="shared" si="14"/>
        <v>0.5168859649122807</v>
      </c>
      <c r="I144" s="166">
        <f t="shared" si="15"/>
        <v>0.5139583333333333</v>
      </c>
    </row>
    <row r="145" spans="1:9" ht="12.75">
      <c r="A145" s="48"/>
      <c r="B145" s="48"/>
      <c r="C145" s="48"/>
      <c r="D145" s="167" t="s">
        <v>51</v>
      </c>
      <c r="E145" s="165">
        <v>53.5</v>
      </c>
      <c r="F145" s="165">
        <f t="shared" si="12"/>
        <v>65.7</v>
      </c>
      <c r="G145" s="166">
        <f t="shared" si="13"/>
        <v>0.5202546296296297</v>
      </c>
      <c r="H145" s="166">
        <f t="shared" si="14"/>
        <v>0.5169956140350878</v>
      </c>
      <c r="I145" s="166">
        <f t="shared" si="15"/>
        <v>0.5140625</v>
      </c>
    </row>
    <row r="146" spans="1:9" ht="12.75">
      <c r="A146" s="48"/>
      <c r="B146" s="48"/>
      <c r="C146" s="48"/>
      <c r="D146" s="167" t="s">
        <v>42</v>
      </c>
      <c r="E146" s="165"/>
      <c r="F146" s="165">
        <f t="shared" si="12"/>
      </c>
      <c r="G146" s="166">
        <f t="shared" si="13"/>
      </c>
      <c r="H146" s="166">
        <f t="shared" si="14"/>
      </c>
      <c r="I146" s="166">
        <f t="shared" si="15"/>
      </c>
    </row>
    <row r="147" spans="1:9" ht="16.5" customHeight="1">
      <c r="A147" s="48"/>
      <c r="B147" s="48"/>
      <c r="C147" s="48"/>
      <c r="D147" s="167" t="s">
        <v>28</v>
      </c>
      <c r="E147" s="165">
        <v>53.9</v>
      </c>
      <c r="F147" s="165">
        <f t="shared" si="12"/>
        <v>65.30000000000001</v>
      </c>
      <c r="G147" s="166">
        <f t="shared" si="13"/>
        <v>0.5207175925925925</v>
      </c>
      <c r="H147" s="166">
        <f t="shared" si="14"/>
        <v>0.5174342105263158</v>
      </c>
      <c r="I147" s="166">
        <f t="shared" si="15"/>
        <v>0.5144791666666666</v>
      </c>
    </row>
    <row r="148" spans="1:9" ht="12.75">
      <c r="A148" s="48"/>
      <c r="B148" s="48"/>
      <c r="C148" s="48"/>
      <c r="D148" s="193" t="s">
        <v>98</v>
      </c>
      <c r="E148" s="180"/>
      <c r="F148" s="165"/>
      <c r="G148" s="166">
        <f t="shared" si="13"/>
      </c>
      <c r="H148" s="166">
        <f t="shared" si="14"/>
      </c>
      <c r="I148" s="166"/>
    </row>
    <row r="149" spans="1:9" ht="12.75">
      <c r="A149" s="48"/>
      <c r="B149" s="48"/>
      <c r="C149" s="48"/>
      <c r="D149" s="167" t="s">
        <v>31</v>
      </c>
      <c r="E149" s="165">
        <v>54.1</v>
      </c>
      <c r="F149" s="165">
        <f t="shared" si="12"/>
        <v>65.1</v>
      </c>
      <c r="G149" s="166">
        <f t="shared" si="13"/>
        <v>0.5209490740740741</v>
      </c>
      <c r="H149" s="166">
        <f t="shared" si="14"/>
        <v>0.5176535087719298</v>
      </c>
      <c r="I149" s="166">
        <f t="shared" si="15"/>
        <v>0.5146875</v>
      </c>
    </row>
    <row r="150" spans="1:9" ht="12.75">
      <c r="A150" s="48"/>
      <c r="B150" s="48"/>
      <c r="C150" s="48"/>
      <c r="D150" s="48" t="s">
        <v>29</v>
      </c>
      <c r="E150" s="180">
        <v>54.5</v>
      </c>
      <c r="F150" s="165">
        <f t="shared" si="12"/>
        <v>64.7</v>
      </c>
      <c r="G150" s="166">
        <f t="shared" si="13"/>
        <v>0.521412037037037</v>
      </c>
      <c r="H150" s="166">
        <f t="shared" si="14"/>
        <v>0.5180921052631579</v>
      </c>
      <c r="I150" s="166">
        <f t="shared" si="15"/>
        <v>0.5151041666666667</v>
      </c>
    </row>
    <row r="151" spans="1:9" ht="12.75">
      <c r="A151" s="175" t="s">
        <v>22</v>
      </c>
      <c r="B151" s="175"/>
      <c r="C151" s="175"/>
      <c r="D151" s="175"/>
      <c r="E151" s="180"/>
      <c r="F151" s="165">
        <f t="shared" si="12"/>
      </c>
      <c r="G151" s="166">
        <f t="shared" si="13"/>
      </c>
      <c r="H151" s="166">
        <f t="shared" si="14"/>
      </c>
      <c r="I151" s="166">
        <f t="shared" si="15"/>
      </c>
    </row>
    <row r="152" spans="1:9" ht="12.75">
      <c r="A152" s="48"/>
      <c r="B152" s="187" t="s">
        <v>24</v>
      </c>
      <c r="C152" s="187"/>
      <c r="D152" s="187"/>
      <c r="E152" s="180"/>
      <c r="F152" s="165">
        <f t="shared" si="12"/>
      </c>
      <c r="G152" s="166">
        <f t="shared" si="13"/>
      </c>
      <c r="H152" s="166">
        <f t="shared" si="14"/>
      </c>
      <c r="I152" s="166">
        <f t="shared" si="15"/>
      </c>
    </row>
    <row r="153" spans="1:9" ht="12.75">
      <c r="A153" s="48"/>
      <c r="B153" s="48"/>
      <c r="C153" s="48"/>
      <c r="D153" s="48" t="s">
        <v>29</v>
      </c>
      <c r="E153" s="180">
        <v>55.5</v>
      </c>
      <c r="F153" s="165">
        <f t="shared" si="12"/>
        <v>63.7</v>
      </c>
      <c r="G153" s="166">
        <f t="shared" si="13"/>
        <v>0.5225694444444444</v>
      </c>
      <c r="H153" s="166">
        <f t="shared" si="14"/>
        <v>0.5191885964912281</v>
      </c>
      <c r="I153" s="166">
        <f t="shared" si="15"/>
        <v>0.5161458333333333</v>
      </c>
    </row>
    <row r="154" spans="1:9" ht="12.75">
      <c r="A154" s="48"/>
      <c r="B154" s="48"/>
      <c r="C154" s="48"/>
      <c r="D154" s="163" t="s">
        <v>30</v>
      </c>
      <c r="E154" s="165">
        <v>55.7</v>
      </c>
      <c r="F154" s="165">
        <f t="shared" si="12"/>
        <v>63.5</v>
      </c>
      <c r="G154" s="166">
        <f t="shared" si="13"/>
        <v>0.5228009259259259</v>
      </c>
      <c r="H154" s="166">
        <f t="shared" si="14"/>
        <v>0.5194078947368421</v>
      </c>
      <c r="I154" s="166">
        <f t="shared" si="15"/>
        <v>0.5163541666666667</v>
      </c>
    </row>
    <row r="155" spans="1:9" ht="13.5" thickBot="1">
      <c r="A155" s="94"/>
      <c r="B155" s="94"/>
      <c r="C155" s="94"/>
      <c r="D155" s="224" t="s">
        <v>72</v>
      </c>
      <c r="E155" s="165">
        <v>56.7</v>
      </c>
      <c r="F155" s="165">
        <f t="shared" si="12"/>
        <v>62.5</v>
      </c>
      <c r="G155" s="166">
        <f t="shared" si="13"/>
        <v>0.5239583333333333</v>
      </c>
      <c r="H155" s="166">
        <f t="shared" si="14"/>
        <v>0.5205043859649122</v>
      </c>
      <c r="I155" s="166">
        <f t="shared" si="15"/>
        <v>0.5173958333333333</v>
      </c>
    </row>
    <row r="156" spans="1:9" ht="12.75">
      <c r="A156" s="227"/>
      <c r="B156" s="228"/>
      <c r="C156" s="228"/>
      <c r="D156" s="229" t="s">
        <v>155</v>
      </c>
      <c r="E156" s="223">
        <v>57</v>
      </c>
      <c r="F156" s="165">
        <f t="shared" si="12"/>
        <v>62.2</v>
      </c>
      <c r="G156" s="166">
        <f t="shared" si="13"/>
        <v>0.5243055555555556</v>
      </c>
      <c r="H156" s="166">
        <f t="shared" si="14"/>
        <v>0.5208333333333333</v>
      </c>
      <c r="I156" s="166">
        <f t="shared" si="15"/>
        <v>0.5177083333333333</v>
      </c>
    </row>
    <row r="157" spans="1:9" ht="13.5" thickBot="1">
      <c r="A157" s="230"/>
      <c r="B157" s="231"/>
      <c r="C157" s="231"/>
      <c r="D157" s="232" t="s">
        <v>154</v>
      </c>
      <c r="E157" s="223"/>
      <c r="F157" s="165">
        <f t="shared" si="12"/>
      </c>
      <c r="G157" s="166">
        <f t="shared" si="13"/>
      </c>
      <c r="H157" s="166">
        <f t="shared" si="14"/>
      </c>
      <c r="I157" s="166">
        <f t="shared" si="15"/>
      </c>
    </row>
    <row r="158" spans="1:9" ht="12.75">
      <c r="A158" s="225"/>
      <c r="B158" s="225"/>
      <c r="C158" s="225"/>
      <c r="D158" s="226" t="s">
        <v>73</v>
      </c>
      <c r="E158" s="165">
        <v>57.3</v>
      </c>
      <c r="F158" s="165">
        <f t="shared" si="12"/>
        <v>61.900000000000006</v>
      </c>
      <c r="G158" s="166">
        <f t="shared" si="13"/>
        <v>0.5246527777777777</v>
      </c>
      <c r="H158" s="166">
        <f t="shared" si="14"/>
        <v>0.5211622807017544</v>
      </c>
      <c r="I158" s="166">
        <f t="shared" si="15"/>
        <v>0.5180208333333333</v>
      </c>
    </row>
    <row r="159" spans="1:13" ht="12.75">
      <c r="A159" s="48"/>
      <c r="B159" s="48"/>
      <c r="C159" s="48"/>
      <c r="D159" s="167" t="s">
        <v>23</v>
      </c>
      <c r="E159" s="165">
        <v>58</v>
      </c>
      <c r="F159" s="165">
        <f t="shared" si="12"/>
        <v>61.2</v>
      </c>
      <c r="G159" s="166">
        <f t="shared" si="13"/>
        <v>0.5254629629629629</v>
      </c>
      <c r="H159" s="166">
        <f t="shared" si="14"/>
        <v>0.5219298245614035</v>
      </c>
      <c r="I159" s="166">
        <f t="shared" si="15"/>
        <v>0.5187499999999999</v>
      </c>
      <c r="M159" s="4"/>
    </row>
    <row r="160" spans="1:11" ht="15">
      <c r="A160" s="48"/>
      <c r="B160" s="48"/>
      <c r="C160" s="48"/>
      <c r="D160" s="194" t="s">
        <v>120</v>
      </c>
      <c r="E160" s="165">
        <v>58.9</v>
      </c>
      <c r="F160" s="165">
        <f t="shared" si="12"/>
        <v>60.300000000000004</v>
      </c>
      <c r="G160" s="166">
        <f t="shared" si="13"/>
        <v>0.5265046296296296</v>
      </c>
      <c r="H160" s="166">
        <f t="shared" si="14"/>
        <v>0.5229166666666667</v>
      </c>
      <c r="I160" s="166">
        <f t="shared" si="15"/>
        <v>0.5196875</v>
      </c>
      <c r="K160" s="4"/>
    </row>
    <row r="161" spans="1:9" ht="15">
      <c r="A161" s="48"/>
      <c r="B161" s="48"/>
      <c r="C161" s="48"/>
      <c r="D161" s="192" t="s">
        <v>121</v>
      </c>
      <c r="E161" s="165">
        <v>79</v>
      </c>
      <c r="F161" s="165">
        <f t="shared" si="12"/>
        <v>40.2</v>
      </c>
      <c r="G161" s="166">
        <f t="shared" si="13"/>
        <v>0.5497685185185185</v>
      </c>
      <c r="H161" s="166">
        <f t="shared" si="14"/>
        <v>0.5449561403508771</v>
      </c>
      <c r="I161" s="166">
        <f t="shared" si="15"/>
        <v>0.540625</v>
      </c>
    </row>
    <row r="162" spans="1:9" ht="15">
      <c r="A162" s="48"/>
      <c r="B162" s="48"/>
      <c r="C162" s="48"/>
      <c r="D162" s="192" t="s">
        <v>93</v>
      </c>
      <c r="E162" s="165">
        <v>99.1</v>
      </c>
      <c r="F162" s="165">
        <f t="shared" si="12"/>
        <v>20.10000000000001</v>
      </c>
      <c r="G162" s="166">
        <f t="shared" si="13"/>
        <v>0.5730324074074074</v>
      </c>
      <c r="H162" s="166">
        <f t="shared" si="14"/>
        <v>0.5669956140350877</v>
      </c>
      <c r="I162" s="166">
        <f t="shared" si="15"/>
        <v>0.5615625</v>
      </c>
    </row>
    <row r="163" spans="1:9" ht="18" customHeight="1">
      <c r="A163" s="48"/>
      <c r="B163" s="48"/>
      <c r="C163" s="48"/>
      <c r="D163" s="195" t="s">
        <v>92</v>
      </c>
      <c r="E163" s="180">
        <v>118.7</v>
      </c>
      <c r="F163" s="165">
        <f t="shared" si="12"/>
        <v>0.5</v>
      </c>
      <c r="G163" s="166">
        <f t="shared" si="13"/>
        <v>0.5957175925925926</v>
      </c>
      <c r="H163" s="166">
        <f t="shared" si="14"/>
        <v>0.5884868421052631</v>
      </c>
      <c r="I163" s="166">
        <f t="shared" si="15"/>
        <v>0.5819791666666667</v>
      </c>
    </row>
    <row r="164" spans="1:12" ht="24.75" customHeight="1">
      <c r="A164" s="48"/>
      <c r="B164" s="48"/>
      <c r="C164" s="48"/>
      <c r="D164" s="196" t="s">
        <v>94</v>
      </c>
      <c r="E164" s="202">
        <v>119.2</v>
      </c>
      <c r="F164" s="202">
        <f t="shared" si="12"/>
        <v>0</v>
      </c>
      <c r="G164" s="203">
        <f t="shared" si="13"/>
        <v>0.5962962962962963</v>
      </c>
      <c r="H164" s="203">
        <f t="shared" si="14"/>
        <v>0.5890350877192982</v>
      </c>
      <c r="I164" s="203">
        <f t="shared" si="15"/>
        <v>0.5825</v>
      </c>
      <c r="L164" s="4"/>
    </row>
    <row r="165" spans="5:9" ht="12.75">
      <c r="E165" s="1"/>
      <c r="F165" s="1"/>
      <c r="G165" s="1"/>
      <c r="H165" s="1"/>
      <c r="I165" s="1"/>
    </row>
    <row r="166" spans="5:9" ht="12.75">
      <c r="E166" s="1"/>
      <c r="F166" s="1"/>
      <c r="G166" s="1"/>
      <c r="H166" s="1"/>
      <c r="I166" s="1"/>
    </row>
    <row r="167" spans="5:9" ht="12.75">
      <c r="E167" s="1"/>
      <c r="F167" s="1"/>
      <c r="G167" s="1"/>
      <c r="H167" s="1"/>
      <c r="I167" s="1"/>
    </row>
    <row r="168" spans="5:9" ht="12.75">
      <c r="E168" s="1"/>
      <c r="F168" s="1"/>
      <c r="G168" s="1"/>
      <c r="H168" s="1"/>
      <c r="I168" s="1"/>
    </row>
    <row r="169" spans="5:9" ht="12.75">
      <c r="E169" s="1"/>
      <c r="F169" s="1"/>
      <c r="G169" s="1"/>
      <c r="H169" s="1"/>
      <c r="I169" s="1"/>
    </row>
    <row r="170" spans="1:9" ht="12.75">
      <c r="A170" s="19"/>
      <c r="B170" s="19"/>
      <c r="C170" s="19"/>
      <c r="D170" s="19"/>
      <c r="E170" s="37"/>
      <c r="F170" s="37"/>
      <c r="G170" s="38"/>
      <c r="H170" s="38"/>
      <c r="I170" s="38"/>
    </row>
    <row r="171" spans="1:9" ht="12.75">
      <c r="A171" s="19"/>
      <c r="B171" s="19"/>
      <c r="C171" s="19"/>
      <c r="D171" s="19"/>
      <c r="E171" s="37"/>
      <c r="F171" s="37"/>
      <c r="G171" s="38"/>
      <c r="H171" s="38"/>
      <c r="I171" s="38"/>
    </row>
    <row r="172" spans="1:9" ht="12.75">
      <c r="A172" s="19"/>
      <c r="B172" s="19"/>
      <c r="C172" s="19"/>
      <c r="D172" s="19"/>
      <c r="E172" s="37"/>
      <c r="F172" s="37"/>
      <c r="G172" s="38"/>
      <c r="H172" s="38"/>
      <c r="I172" s="38"/>
    </row>
    <row r="173" spans="1:9" ht="12.75">
      <c r="A173" s="19"/>
      <c r="B173" s="19"/>
      <c r="C173" s="19"/>
      <c r="D173" s="19"/>
      <c r="E173" s="37"/>
      <c r="F173" s="37"/>
      <c r="G173" s="38"/>
      <c r="H173" s="38"/>
      <c r="I173" s="38"/>
    </row>
    <row r="174" spans="1:9" ht="12.75">
      <c r="A174" s="19"/>
      <c r="B174" s="19"/>
      <c r="C174" s="19"/>
      <c r="D174" s="19"/>
      <c r="E174" s="37"/>
      <c r="F174" s="37"/>
      <c r="G174" s="38"/>
      <c r="H174" s="38"/>
      <c r="I174" s="38"/>
    </row>
    <row r="175" spans="1:9" ht="12.75">
      <c r="A175" s="19"/>
      <c r="B175" s="19"/>
      <c r="C175" s="19"/>
      <c r="D175" s="19"/>
      <c r="E175" s="37"/>
      <c r="F175" s="37"/>
      <c r="G175" s="38"/>
      <c r="H175" s="38"/>
      <c r="I175" s="38"/>
    </row>
    <row r="176" spans="1:9" ht="12.75">
      <c r="A176" s="19"/>
      <c r="B176" s="19"/>
      <c r="C176" s="19"/>
      <c r="D176" s="19"/>
      <c r="E176" s="37"/>
      <c r="F176" s="37"/>
      <c r="G176" s="38"/>
      <c r="H176" s="38"/>
      <c r="I176" s="38"/>
    </row>
    <row r="177" spans="1:9" ht="12.75">
      <c r="A177" s="19"/>
      <c r="B177" s="19"/>
      <c r="C177" s="19"/>
      <c r="D177" s="19"/>
      <c r="E177" s="37"/>
      <c r="F177" s="37"/>
      <c r="G177" s="38"/>
      <c r="H177" s="38"/>
      <c r="I177" s="38"/>
    </row>
    <row r="178" spans="1:9" ht="12.75">
      <c r="A178" s="19"/>
      <c r="B178" s="19"/>
      <c r="C178" s="19"/>
      <c r="D178" s="19"/>
      <c r="E178" s="37"/>
      <c r="F178" s="37"/>
      <c r="G178" s="38"/>
      <c r="H178" s="38"/>
      <c r="I178" s="38"/>
    </row>
    <row r="179" spans="1:9" ht="12.75">
      <c r="A179" s="19"/>
      <c r="B179" s="19"/>
      <c r="C179" s="19"/>
      <c r="D179" s="19"/>
      <c r="E179" s="37"/>
      <c r="F179" s="37"/>
      <c r="G179" s="38"/>
      <c r="H179" s="38"/>
      <c r="I179" s="38"/>
    </row>
    <row r="180" spans="1:9" ht="12.75">
      <c r="A180" s="19"/>
      <c r="B180" s="19"/>
      <c r="C180" s="19"/>
      <c r="D180" s="19"/>
      <c r="E180" s="37"/>
      <c r="F180" s="37"/>
      <c r="G180" s="38"/>
      <c r="H180" s="38"/>
      <c r="I180" s="38"/>
    </row>
    <row r="181" spans="1:9" ht="12.75">
      <c r="A181" s="19"/>
      <c r="B181" s="19"/>
      <c r="C181" s="19"/>
      <c r="D181" s="19"/>
      <c r="E181" s="37"/>
      <c r="F181" s="37"/>
      <c r="G181" s="38"/>
      <c r="H181" s="38"/>
      <c r="I181" s="38"/>
    </row>
    <row r="182" spans="1:9" ht="12.75">
      <c r="A182" s="19"/>
      <c r="B182" s="19"/>
      <c r="C182" s="19"/>
      <c r="D182" s="19"/>
      <c r="E182" s="37"/>
      <c r="F182" s="37"/>
      <c r="G182" s="38"/>
      <c r="H182" s="38"/>
      <c r="I182" s="38"/>
    </row>
    <row r="183" spans="1:9" ht="12.75">
      <c r="A183" s="19"/>
      <c r="B183" s="19"/>
      <c r="C183" s="19"/>
      <c r="D183" s="19"/>
      <c r="E183" s="37"/>
      <c r="F183" s="37"/>
      <c r="G183" s="38"/>
      <c r="H183" s="38"/>
      <c r="I183" s="38"/>
    </row>
    <row r="184" spans="1:9" ht="12.75">
      <c r="A184" s="19"/>
      <c r="B184" s="19"/>
      <c r="C184" s="19"/>
      <c r="D184" s="19"/>
      <c r="E184" s="37"/>
      <c r="F184" s="37"/>
      <c r="G184" s="38"/>
      <c r="H184" s="38"/>
      <c r="I184" s="38"/>
    </row>
    <row r="185" spans="1:9" ht="12.75">
      <c r="A185" s="19"/>
      <c r="B185" s="19"/>
      <c r="C185" s="19"/>
      <c r="D185" s="19"/>
      <c r="E185" s="37"/>
      <c r="F185" s="37"/>
      <c r="G185" s="38"/>
      <c r="H185" s="38"/>
      <c r="I185" s="38"/>
    </row>
    <row r="186" spans="1:9" ht="12.75">
      <c r="A186" s="19"/>
      <c r="B186" s="19"/>
      <c r="C186" s="19"/>
      <c r="D186" s="19"/>
      <c r="E186" s="37"/>
      <c r="F186" s="37"/>
      <c r="G186" s="38"/>
      <c r="H186" s="38"/>
      <c r="I186" s="38"/>
    </row>
    <row r="187" spans="1:9" ht="12.75">
      <c r="A187" s="19"/>
      <c r="B187" s="19"/>
      <c r="C187" s="19"/>
      <c r="D187" s="19"/>
      <c r="E187" s="37"/>
      <c r="F187" s="37"/>
      <c r="G187" s="38"/>
      <c r="H187" s="38"/>
      <c r="I187" s="38"/>
    </row>
    <row r="188" spans="1:9" ht="12.75">
      <c r="A188" s="19"/>
      <c r="B188" s="19"/>
      <c r="C188" s="19"/>
      <c r="D188" s="19"/>
      <c r="E188" s="37"/>
      <c r="F188" s="37"/>
      <c r="G188" s="38"/>
      <c r="H188" s="38"/>
      <c r="I188" s="38"/>
    </row>
    <row r="189" spans="1:9" ht="12.75">
      <c r="A189" s="19"/>
      <c r="B189" s="19"/>
      <c r="C189" s="19"/>
      <c r="D189" s="19"/>
      <c r="E189" s="37"/>
      <c r="F189" s="37"/>
      <c r="G189" s="38"/>
      <c r="H189" s="38"/>
      <c r="I189" s="38"/>
    </row>
    <row r="190" spans="1:9" ht="12.75">
      <c r="A190" s="19"/>
      <c r="B190" s="19"/>
      <c r="C190" s="19"/>
      <c r="D190" s="19"/>
      <c r="E190" s="37"/>
      <c r="F190" s="37"/>
      <c r="G190" s="38"/>
      <c r="H190" s="38"/>
      <c r="I190" s="38"/>
    </row>
    <row r="191" spans="1:9" ht="12.75">
      <c r="A191" s="19"/>
      <c r="B191" s="19"/>
      <c r="C191" s="19"/>
      <c r="D191" s="19"/>
      <c r="E191" s="37"/>
      <c r="F191" s="37"/>
      <c r="G191" s="38"/>
      <c r="H191" s="38"/>
      <c r="I191" s="38"/>
    </row>
    <row r="192" spans="1:9" ht="12.75">
      <c r="A192" s="19"/>
      <c r="B192" s="19"/>
      <c r="C192" s="19"/>
      <c r="D192" s="19"/>
      <c r="E192" s="37"/>
      <c r="F192" s="37"/>
      <c r="G192" s="38"/>
      <c r="H192" s="38"/>
      <c r="I192" s="38"/>
    </row>
    <row r="193" spans="1:9" ht="12.75">
      <c r="A193" s="19"/>
      <c r="B193" s="19"/>
      <c r="C193" s="19"/>
      <c r="D193" s="19"/>
      <c r="E193" s="37"/>
      <c r="F193" s="37"/>
      <c r="G193" s="38"/>
      <c r="H193" s="38"/>
      <c r="I193" s="38"/>
    </row>
    <row r="194" spans="1:9" ht="12.75">
      <c r="A194" s="19"/>
      <c r="B194" s="19"/>
      <c r="C194" s="19"/>
      <c r="D194" s="19"/>
      <c r="E194" s="37"/>
      <c r="F194" s="37"/>
      <c r="G194" s="38"/>
      <c r="H194" s="38"/>
      <c r="I194" s="38"/>
    </row>
    <row r="195" spans="1:9" ht="12.75">
      <c r="A195" s="19"/>
      <c r="B195" s="19"/>
      <c r="C195" s="19"/>
      <c r="D195" s="19"/>
      <c r="E195" s="37"/>
      <c r="F195" s="37"/>
      <c r="G195" s="38"/>
      <c r="H195" s="38"/>
      <c r="I195" s="38"/>
    </row>
    <row r="196" spans="1:9" ht="12.75">
      <c r="A196" s="19"/>
      <c r="B196" s="19"/>
      <c r="C196" s="19"/>
      <c r="D196" s="19"/>
      <c r="E196" s="37"/>
      <c r="F196" s="37"/>
      <c r="G196" s="38"/>
      <c r="H196" s="38"/>
      <c r="I196" s="38"/>
    </row>
    <row r="197" spans="1:9" ht="12.75">
      <c r="A197" s="19"/>
      <c r="B197" s="19"/>
      <c r="C197" s="19"/>
      <c r="D197" s="19"/>
      <c r="E197" s="37"/>
      <c r="F197" s="37"/>
      <c r="G197" s="38"/>
      <c r="H197" s="38"/>
      <c r="I197" s="38"/>
    </row>
    <row r="198" spans="1:9" ht="12.75">
      <c r="A198" s="19"/>
      <c r="B198" s="19"/>
      <c r="C198" s="19"/>
      <c r="D198" s="19"/>
      <c r="E198" s="37"/>
      <c r="F198" s="37"/>
      <c r="G198" s="38"/>
      <c r="H198" s="38"/>
      <c r="I198" s="38"/>
    </row>
    <row r="199" spans="1:9" ht="12.75">
      <c r="A199" s="19"/>
      <c r="B199" s="19"/>
      <c r="C199" s="19"/>
      <c r="D199" s="19"/>
      <c r="E199" s="37"/>
      <c r="F199" s="37"/>
      <c r="G199" s="38"/>
      <c r="H199" s="38"/>
      <c r="I199" s="38"/>
    </row>
    <row r="200" spans="1:9" ht="12.75">
      <c r="A200" s="19"/>
      <c r="B200" s="19"/>
      <c r="C200" s="19"/>
      <c r="D200" s="19"/>
      <c r="E200" s="37"/>
      <c r="F200" s="37"/>
      <c r="G200" s="38"/>
      <c r="H200" s="38"/>
      <c r="I200" s="38"/>
    </row>
    <row r="201" spans="1:9" ht="12.75">
      <c r="A201" s="19"/>
      <c r="B201" s="19"/>
      <c r="C201" s="19"/>
      <c r="D201" s="19"/>
      <c r="E201" s="37"/>
      <c r="F201" s="37"/>
      <c r="G201" s="38"/>
      <c r="H201" s="38"/>
      <c r="I201" s="38"/>
    </row>
    <row r="202" spans="1:9" ht="12.75">
      <c r="A202" s="19"/>
      <c r="B202" s="19"/>
      <c r="C202" s="19"/>
      <c r="D202" s="19"/>
      <c r="E202" s="37"/>
      <c r="F202" s="37"/>
      <c r="G202" s="38"/>
      <c r="H202" s="38"/>
      <c r="I202" s="38"/>
    </row>
    <row r="203" spans="1:9" ht="12.75">
      <c r="A203" s="19"/>
      <c r="B203" s="19"/>
      <c r="C203" s="19"/>
      <c r="D203" s="19"/>
      <c r="E203" s="37"/>
      <c r="F203" s="37"/>
      <c r="G203" s="38"/>
      <c r="H203" s="38"/>
      <c r="I203" s="38"/>
    </row>
    <row r="204" spans="1:9" ht="12.75">
      <c r="A204" s="19"/>
      <c r="B204" s="19"/>
      <c r="C204" s="19"/>
      <c r="D204" s="19"/>
      <c r="E204" s="37"/>
      <c r="F204" s="37"/>
      <c r="G204" s="38"/>
      <c r="H204" s="38"/>
      <c r="I204" s="38"/>
    </row>
    <row r="205" spans="1:9" ht="12.75">
      <c r="A205" s="19"/>
      <c r="B205" s="19"/>
      <c r="C205" s="19"/>
      <c r="D205" s="19"/>
      <c r="E205" s="37"/>
      <c r="F205" s="37"/>
      <c r="G205" s="38"/>
      <c r="H205" s="38"/>
      <c r="I205" s="38"/>
    </row>
    <row r="206" spans="1:9" ht="12.75">
      <c r="A206" s="19"/>
      <c r="B206" s="19"/>
      <c r="C206" s="19"/>
      <c r="D206" s="19"/>
      <c r="E206" s="37"/>
      <c r="F206" s="37"/>
      <c r="G206" s="38"/>
      <c r="H206" s="38"/>
      <c r="I206" s="38"/>
    </row>
    <row r="207" spans="1:9" ht="12.75">
      <c r="A207" s="19"/>
      <c r="B207" s="19"/>
      <c r="C207" s="19"/>
      <c r="D207" s="19"/>
      <c r="E207" s="37"/>
      <c r="F207" s="37"/>
      <c r="G207" s="38"/>
      <c r="H207" s="38"/>
      <c r="I207" s="38"/>
    </row>
    <row r="208" spans="1:9" ht="12.75">
      <c r="A208" s="19"/>
      <c r="B208" s="19"/>
      <c r="C208" s="19"/>
      <c r="D208" s="19"/>
      <c r="E208" s="37"/>
      <c r="F208" s="37"/>
      <c r="G208" s="38"/>
      <c r="H208" s="38"/>
      <c r="I208" s="38"/>
    </row>
    <row r="209" spans="1:9" ht="12.75">
      <c r="A209" s="19"/>
      <c r="B209" s="19"/>
      <c r="C209" s="19"/>
      <c r="D209" s="19"/>
      <c r="E209" s="37"/>
      <c r="F209" s="37"/>
      <c r="G209" s="38"/>
      <c r="H209" s="38"/>
      <c r="I209" s="38"/>
    </row>
    <row r="210" spans="1:9" ht="12.75">
      <c r="A210" s="19"/>
      <c r="B210" s="19"/>
      <c r="C210" s="19"/>
      <c r="D210" s="19"/>
      <c r="E210" s="37"/>
      <c r="F210" s="37"/>
      <c r="G210" s="38"/>
      <c r="H210" s="38"/>
      <c r="I210" s="38"/>
    </row>
    <row r="211" spans="1:9" ht="12.75">
      <c r="A211" s="19"/>
      <c r="B211" s="19"/>
      <c r="C211" s="19"/>
      <c r="D211" s="19"/>
      <c r="E211" s="37"/>
      <c r="F211" s="37"/>
      <c r="G211" s="38"/>
      <c r="H211" s="38"/>
      <c r="I211" s="38"/>
    </row>
    <row r="212" spans="1:9" ht="12.75">
      <c r="A212" s="19"/>
      <c r="B212" s="19"/>
      <c r="C212" s="19"/>
      <c r="D212" s="19"/>
      <c r="E212" s="37"/>
      <c r="F212" s="37"/>
      <c r="G212" s="38"/>
      <c r="H212" s="38"/>
      <c r="I212" s="38"/>
    </row>
    <row r="213" spans="1:9" ht="12.75">
      <c r="A213" s="19"/>
      <c r="B213" s="19"/>
      <c r="C213" s="19"/>
      <c r="D213" s="19"/>
      <c r="E213" s="37"/>
      <c r="F213" s="37"/>
      <c r="G213" s="38"/>
      <c r="H213" s="38"/>
      <c r="I213" s="38"/>
    </row>
    <row r="214" spans="1:9" ht="12.75">
      <c r="A214" s="19"/>
      <c r="B214" s="19"/>
      <c r="C214" s="19"/>
      <c r="D214" s="19"/>
      <c r="E214" s="37"/>
      <c r="F214" s="37"/>
      <c r="G214" s="38"/>
      <c r="H214" s="38"/>
      <c r="I214" s="38"/>
    </row>
    <row r="215" spans="1:9" ht="12.75">
      <c r="A215" s="19"/>
      <c r="B215" s="19"/>
      <c r="C215" s="19"/>
      <c r="D215" s="19"/>
      <c r="E215" s="37"/>
      <c r="F215" s="37"/>
      <c r="G215" s="38"/>
      <c r="H215" s="38"/>
      <c r="I215" s="38"/>
    </row>
    <row r="216" spans="1:9" ht="12.75">
      <c r="A216" s="19"/>
      <c r="B216" s="19"/>
      <c r="C216" s="19"/>
      <c r="D216" s="19"/>
      <c r="E216" s="37"/>
      <c r="F216" s="37"/>
      <c r="G216" s="38"/>
      <c r="H216" s="38"/>
      <c r="I216" s="38"/>
    </row>
    <row r="217" spans="1:9" ht="12.75">
      <c r="A217" s="19"/>
      <c r="B217" s="19"/>
      <c r="C217" s="19"/>
      <c r="D217" s="19"/>
      <c r="E217" s="37"/>
      <c r="F217" s="37"/>
      <c r="G217" s="38"/>
      <c r="H217" s="38"/>
      <c r="I217" s="38"/>
    </row>
    <row r="218" spans="1:9" ht="12.75">
      <c r="A218" s="19"/>
      <c r="B218" s="19"/>
      <c r="C218" s="19"/>
      <c r="D218" s="19"/>
      <c r="E218" s="37"/>
      <c r="F218" s="37"/>
      <c r="G218" s="38"/>
      <c r="H218" s="38"/>
      <c r="I218" s="38"/>
    </row>
    <row r="219" spans="1:9" ht="12.75">
      <c r="A219" s="19"/>
      <c r="B219" s="19"/>
      <c r="C219" s="19"/>
      <c r="D219" s="19"/>
      <c r="E219" s="37"/>
      <c r="F219" s="37"/>
      <c r="G219" s="38"/>
      <c r="H219" s="38"/>
      <c r="I219" s="38"/>
    </row>
    <row r="220" spans="1:9" ht="12.75">
      <c r="A220" s="19"/>
      <c r="B220" s="19"/>
      <c r="C220" s="19"/>
      <c r="D220" s="19"/>
      <c r="E220" s="37"/>
      <c r="F220" s="37"/>
      <c r="G220" s="38"/>
      <c r="H220" s="38"/>
      <c r="I220" s="38"/>
    </row>
    <row r="221" spans="1:9" ht="12.75">
      <c r="A221" s="19"/>
      <c r="B221" s="19"/>
      <c r="C221" s="19"/>
      <c r="D221" s="19"/>
      <c r="E221" s="37"/>
      <c r="F221" s="37"/>
      <c r="G221" s="38"/>
      <c r="H221" s="38"/>
      <c r="I221" s="38"/>
    </row>
    <row r="222" spans="1:9" ht="12.75">
      <c r="A222" s="19"/>
      <c r="B222" s="19"/>
      <c r="C222" s="19"/>
      <c r="D222" s="19"/>
      <c r="E222" s="37"/>
      <c r="F222" s="37"/>
      <c r="G222" s="38"/>
      <c r="H222" s="38"/>
      <c r="I222" s="38"/>
    </row>
    <row r="223" spans="1:9" ht="12.75">
      <c r="A223" s="19"/>
      <c r="B223" s="19"/>
      <c r="C223" s="19"/>
      <c r="D223" s="19"/>
      <c r="E223" s="37"/>
      <c r="F223" s="37"/>
      <c r="G223" s="38"/>
      <c r="H223" s="38"/>
      <c r="I223" s="38"/>
    </row>
    <row r="224" spans="1:9" ht="12.75">
      <c r="A224" s="19"/>
      <c r="B224" s="19"/>
      <c r="C224" s="19"/>
      <c r="D224" s="19"/>
      <c r="E224" s="37"/>
      <c r="F224" s="37"/>
      <c r="G224" s="38"/>
      <c r="H224" s="38"/>
      <c r="I224" s="38"/>
    </row>
    <row r="225" spans="1:9" ht="12.75">
      <c r="A225" s="19"/>
      <c r="B225" s="19"/>
      <c r="C225" s="19"/>
      <c r="D225" s="19"/>
      <c r="E225" s="37"/>
      <c r="F225" s="37"/>
      <c r="G225" s="38"/>
      <c r="H225" s="38"/>
      <c r="I225" s="38"/>
    </row>
    <row r="226" spans="1:9" ht="12.75">
      <c r="A226" s="19"/>
      <c r="B226" s="19"/>
      <c r="C226" s="19"/>
      <c r="D226" s="19"/>
      <c r="E226" s="37"/>
      <c r="F226" s="37"/>
      <c r="G226" s="38"/>
      <c r="H226" s="38"/>
      <c r="I226" s="38"/>
    </row>
    <row r="227" spans="1:9" ht="12.75">
      <c r="A227" s="19"/>
      <c r="B227" s="19"/>
      <c r="C227" s="19"/>
      <c r="D227" s="19"/>
      <c r="E227" s="37"/>
      <c r="F227" s="37"/>
      <c r="G227" s="38"/>
      <c r="H227" s="38"/>
      <c r="I227" s="38"/>
    </row>
    <row r="228" spans="1:9" ht="12.75">
      <c r="A228" s="19"/>
      <c r="B228" s="19"/>
      <c r="C228" s="19"/>
      <c r="D228" s="19"/>
      <c r="E228" s="37"/>
      <c r="F228" s="37"/>
      <c r="G228" s="38"/>
      <c r="H228" s="38"/>
      <c r="I228" s="38"/>
    </row>
    <row r="229" spans="1:9" ht="12.75">
      <c r="A229" s="19"/>
      <c r="B229" s="19"/>
      <c r="C229" s="19"/>
      <c r="D229" s="19"/>
      <c r="E229" s="37"/>
      <c r="F229" s="37"/>
      <c r="G229" s="38"/>
      <c r="H229" s="38"/>
      <c r="I229" s="38"/>
    </row>
    <row r="230" spans="1:9" ht="12.75">
      <c r="A230" s="19"/>
      <c r="B230" s="19"/>
      <c r="C230" s="19"/>
      <c r="D230" s="19"/>
      <c r="E230" s="37"/>
      <c r="F230" s="37"/>
      <c r="G230" s="38"/>
      <c r="H230" s="38"/>
      <c r="I230" s="38"/>
    </row>
    <row r="231" spans="1:9" ht="12.75">
      <c r="A231" s="19"/>
      <c r="B231" s="19"/>
      <c r="C231" s="19"/>
      <c r="D231" s="19"/>
      <c r="E231" s="37"/>
      <c r="F231" s="37"/>
      <c r="G231" s="38"/>
      <c r="H231" s="38"/>
      <c r="I231" s="38"/>
    </row>
    <row r="232" spans="1:9" ht="12.75">
      <c r="A232" s="19"/>
      <c r="B232" s="19"/>
      <c r="C232" s="19"/>
      <c r="D232" s="19"/>
      <c r="E232" s="37"/>
      <c r="F232" s="37"/>
      <c r="G232" s="38"/>
      <c r="H232" s="38"/>
      <c r="I232" s="38"/>
    </row>
    <row r="233" spans="1:9" ht="12.75">
      <c r="A233" s="19"/>
      <c r="B233" s="19"/>
      <c r="C233" s="19"/>
      <c r="D233" s="19"/>
      <c r="E233" s="37"/>
      <c r="F233" s="37"/>
      <c r="G233" s="38"/>
      <c r="H233" s="38"/>
      <c r="I233" s="38"/>
    </row>
    <row r="234" spans="1:9" ht="12.75">
      <c r="A234" s="19"/>
      <c r="B234" s="19"/>
      <c r="C234" s="19"/>
      <c r="D234" s="19"/>
      <c r="E234" s="37"/>
      <c r="F234" s="37"/>
      <c r="G234" s="38"/>
      <c r="H234" s="38"/>
      <c r="I234" s="38"/>
    </row>
    <row r="235" spans="1:9" ht="12.75">
      <c r="A235" s="19"/>
      <c r="B235" s="19"/>
      <c r="C235" s="19"/>
      <c r="D235" s="19"/>
      <c r="E235" s="37"/>
      <c r="F235" s="37"/>
      <c r="G235" s="38"/>
      <c r="H235" s="38"/>
      <c r="I235" s="38"/>
    </row>
    <row r="236" spans="1:9" ht="12.75">
      <c r="A236" s="19"/>
      <c r="B236" s="19"/>
      <c r="C236" s="19"/>
      <c r="D236" s="19"/>
      <c r="E236" s="37"/>
      <c r="F236" s="37"/>
      <c r="G236" s="38"/>
      <c r="H236" s="38"/>
      <c r="I236" s="38"/>
    </row>
    <row r="237" spans="1:9" ht="12.75">
      <c r="A237" s="19"/>
      <c r="B237" s="19"/>
      <c r="C237" s="19"/>
      <c r="D237" s="19"/>
      <c r="E237" s="37"/>
      <c r="F237" s="37"/>
      <c r="G237" s="38"/>
      <c r="H237" s="38"/>
      <c r="I237" s="38"/>
    </row>
    <row r="238" spans="1:9" ht="12.75">
      <c r="A238" s="19"/>
      <c r="B238" s="19"/>
      <c r="C238" s="19"/>
      <c r="D238" s="19"/>
      <c r="E238" s="37"/>
      <c r="F238" s="37"/>
      <c r="G238" s="38"/>
      <c r="H238" s="38"/>
      <c r="I238" s="38"/>
    </row>
    <row r="239" spans="1:9" ht="12.75">
      <c r="A239" s="19"/>
      <c r="B239" s="19"/>
      <c r="C239" s="19"/>
      <c r="D239" s="19"/>
      <c r="E239" s="37"/>
      <c r="F239" s="37"/>
      <c r="G239" s="38"/>
      <c r="H239" s="38"/>
      <c r="I239" s="38"/>
    </row>
    <row r="240" spans="1:9" ht="12.75">
      <c r="A240" s="19"/>
      <c r="B240" s="19"/>
      <c r="C240" s="19"/>
      <c r="D240" s="19"/>
      <c r="E240" s="37"/>
      <c r="F240" s="37"/>
      <c r="G240" s="38"/>
      <c r="H240" s="38"/>
      <c r="I240" s="38"/>
    </row>
    <row r="241" spans="1:9" ht="12.75">
      <c r="A241" s="19"/>
      <c r="B241" s="19"/>
      <c r="C241" s="19"/>
      <c r="D241" s="19"/>
      <c r="E241" s="37"/>
      <c r="F241" s="37"/>
      <c r="G241" s="38"/>
      <c r="H241" s="38"/>
      <c r="I241" s="38"/>
    </row>
    <row r="242" spans="1:9" ht="12.75">
      <c r="A242" s="19"/>
      <c r="B242" s="19"/>
      <c r="C242" s="19"/>
      <c r="D242" s="19"/>
      <c r="E242" s="37"/>
      <c r="F242" s="37"/>
      <c r="G242" s="38"/>
      <c r="H242" s="38"/>
      <c r="I242" s="38"/>
    </row>
    <row r="243" spans="1:9" ht="12.75">
      <c r="A243" s="19"/>
      <c r="B243" s="19"/>
      <c r="C243" s="19"/>
      <c r="D243" s="19"/>
      <c r="E243" s="37"/>
      <c r="F243" s="37"/>
      <c r="G243" s="38"/>
      <c r="H243" s="38"/>
      <c r="I243" s="38"/>
    </row>
    <row r="244" spans="1:9" ht="12.75">
      <c r="A244" s="19"/>
      <c r="B244" s="19"/>
      <c r="C244" s="19"/>
      <c r="D244" s="19"/>
      <c r="E244" s="37"/>
      <c r="F244" s="37"/>
      <c r="G244" s="38"/>
      <c r="H244" s="38"/>
      <c r="I244" s="38"/>
    </row>
    <row r="245" spans="1:9" ht="12.75">
      <c r="A245" s="19"/>
      <c r="B245" s="19"/>
      <c r="C245" s="19"/>
      <c r="D245" s="19"/>
      <c r="E245" s="37"/>
      <c r="F245" s="37"/>
      <c r="G245" s="38"/>
      <c r="H245" s="38"/>
      <c r="I245" s="38"/>
    </row>
    <row r="246" spans="1:9" ht="12.75">
      <c r="A246" s="19"/>
      <c r="B246" s="19"/>
      <c r="C246" s="19"/>
      <c r="D246" s="19"/>
      <c r="E246" s="37"/>
      <c r="F246" s="37"/>
      <c r="G246" s="38"/>
      <c r="H246" s="38"/>
      <c r="I246" s="38"/>
    </row>
    <row r="247" spans="1:9" ht="12.75">
      <c r="A247" s="19"/>
      <c r="B247" s="19"/>
      <c r="C247" s="19"/>
      <c r="D247" s="19"/>
      <c r="E247" s="37"/>
      <c r="F247" s="37"/>
      <c r="G247" s="38"/>
      <c r="H247" s="38"/>
      <c r="I247" s="38"/>
    </row>
    <row r="248" spans="1:9" ht="12.75">
      <c r="A248" s="19"/>
      <c r="B248" s="19"/>
      <c r="C248" s="19"/>
      <c r="D248" s="19"/>
      <c r="E248" s="37"/>
      <c r="F248" s="37"/>
      <c r="G248" s="38"/>
      <c r="H248" s="38"/>
      <c r="I248" s="38"/>
    </row>
    <row r="249" spans="1:9" ht="12.75">
      <c r="A249" s="19"/>
      <c r="B249" s="19"/>
      <c r="C249" s="19"/>
      <c r="D249" s="19"/>
      <c r="E249" s="37"/>
      <c r="F249" s="37"/>
      <c r="G249" s="38"/>
      <c r="H249" s="38"/>
      <c r="I249" s="38"/>
    </row>
    <row r="250" spans="1:9" ht="12.75">
      <c r="A250" s="19"/>
      <c r="B250" s="19"/>
      <c r="C250" s="19"/>
      <c r="D250" s="19"/>
      <c r="E250" s="37"/>
      <c r="F250" s="37"/>
      <c r="G250" s="38"/>
      <c r="H250" s="38"/>
      <c r="I250" s="38"/>
    </row>
    <row r="251" spans="1:9" ht="12.75">
      <c r="A251" s="19"/>
      <c r="B251" s="19"/>
      <c r="C251" s="19"/>
      <c r="D251" s="19"/>
      <c r="E251" s="37"/>
      <c r="F251" s="37"/>
      <c r="G251" s="38"/>
      <c r="H251" s="38"/>
      <c r="I251" s="38"/>
    </row>
    <row r="252" spans="1:9" ht="12.75">
      <c r="A252" s="19"/>
      <c r="B252" s="19"/>
      <c r="C252" s="19"/>
      <c r="D252" s="19"/>
      <c r="E252" s="37"/>
      <c r="F252" s="37"/>
      <c r="G252" s="38"/>
      <c r="H252" s="38"/>
      <c r="I252" s="38"/>
    </row>
    <row r="253" spans="1:9" ht="12.75">
      <c r="A253" s="19"/>
      <c r="B253" s="19"/>
      <c r="C253" s="19"/>
      <c r="D253" s="19"/>
      <c r="E253" s="37"/>
      <c r="F253" s="37"/>
      <c r="G253" s="38"/>
      <c r="H253" s="38"/>
      <c r="I253" s="38"/>
    </row>
    <row r="254" spans="1:9" ht="12.75">
      <c r="A254" s="19"/>
      <c r="B254" s="19"/>
      <c r="C254" s="19"/>
      <c r="D254" s="19"/>
      <c r="E254" s="37"/>
      <c r="F254" s="37"/>
      <c r="G254" s="38"/>
      <c r="H254" s="38"/>
      <c r="I254" s="38"/>
    </row>
    <row r="255" spans="1:9" ht="12.75">
      <c r="A255" s="19"/>
      <c r="B255" s="19"/>
      <c r="C255" s="19"/>
      <c r="D255" s="19"/>
      <c r="E255" s="37"/>
      <c r="F255" s="37"/>
      <c r="G255" s="38"/>
      <c r="H255" s="38"/>
      <c r="I255" s="38"/>
    </row>
    <row r="256" spans="1:9" ht="12.75">
      <c r="A256" s="19"/>
      <c r="B256" s="19"/>
      <c r="C256" s="19"/>
      <c r="D256" s="19"/>
      <c r="E256" s="37"/>
      <c r="F256" s="37"/>
      <c r="G256" s="38"/>
      <c r="H256" s="38"/>
      <c r="I256" s="38"/>
    </row>
    <row r="257" spans="1:9" ht="12.75">
      <c r="A257" s="19"/>
      <c r="B257" s="19"/>
      <c r="C257" s="19"/>
      <c r="D257" s="19"/>
      <c r="E257" s="37"/>
      <c r="F257" s="37"/>
      <c r="G257" s="38"/>
      <c r="H257" s="38"/>
      <c r="I257" s="38"/>
    </row>
    <row r="258" spans="1:9" ht="12.75">
      <c r="A258" s="19"/>
      <c r="B258" s="19"/>
      <c r="C258" s="19"/>
      <c r="D258" s="19"/>
      <c r="E258" s="37"/>
      <c r="F258" s="37"/>
      <c r="G258" s="38"/>
      <c r="H258" s="38"/>
      <c r="I258" s="38"/>
    </row>
    <row r="259" spans="1:9" ht="12.75">
      <c r="A259" s="19"/>
      <c r="B259" s="19"/>
      <c r="C259" s="19"/>
      <c r="D259" s="19"/>
      <c r="E259" s="37"/>
      <c r="F259" s="37"/>
      <c r="G259" s="38"/>
      <c r="H259" s="38"/>
      <c r="I259" s="38"/>
    </row>
    <row r="260" spans="1:9" ht="12.75">
      <c r="A260" s="19"/>
      <c r="B260" s="19"/>
      <c r="C260" s="19"/>
      <c r="D260" s="19"/>
      <c r="E260" s="37"/>
      <c r="F260" s="37"/>
      <c r="G260" s="38"/>
      <c r="H260" s="38"/>
      <c r="I260" s="38"/>
    </row>
    <row r="261" spans="1:9" ht="12.75">
      <c r="A261" s="19"/>
      <c r="B261" s="19"/>
      <c r="C261" s="19"/>
      <c r="D261" s="19"/>
      <c r="E261" s="37"/>
      <c r="F261" s="37"/>
      <c r="G261" s="38"/>
      <c r="H261" s="38"/>
      <c r="I261" s="38"/>
    </row>
    <row r="262" spans="1:9" ht="12.75">
      <c r="A262" s="19"/>
      <c r="B262" s="19"/>
      <c r="C262" s="19"/>
      <c r="D262" s="19"/>
      <c r="E262" s="37"/>
      <c r="F262" s="37"/>
      <c r="G262" s="38"/>
      <c r="H262" s="38"/>
      <c r="I262" s="38"/>
    </row>
    <row r="263" spans="1:9" ht="12.75">
      <c r="A263" s="19"/>
      <c r="B263" s="19"/>
      <c r="C263" s="19"/>
      <c r="D263" s="19"/>
      <c r="E263" s="37"/>
      <c r="F263" s="37"/>
      <c r="G263" s="38"/>
      <c r="H263" s="38"/>
      <c r="I263" s="38"/>
    </row>
    <row r="264" spans="1:9" ht="12.75">
      <c r="A264" s="19"/>
      <c r="B264" s="19"/>
      <c r="C264" s="19"/>
      <c r="D264" s="19"/>
      <c r="E264" s="37"/>
      <c r="F264" s="37"/>
      <c r="G264" s="38"/>
      <c r="H264" s="38"/>
      <c r="I264" s="38"/>
    </row>
    <row r="265" spans="1:9" ht="12.75">
      <c r="A265" s="19"/>
      <c r="B265" s="19"/>
      <c r="C265" s="19"/>
      <c r="D265" s="19"/>
      <c r="E265" s="37"/>
      <c r="F265" s="37"/>
      <c r="G265" s="38"/>
      <c r="H265" s="38"/>
      <c r="I265" s="38"/>
    </row>
    <row r="266" spans="1:9" ht="12.75">
      <c r="A266" s="19"/>
      <c r="B266" s="19"/>
      <c r="C266" s="19"/>
      <c r="D266" s="19"/>
      <c r="E266" s="37"/>
      <c r="F266" s="37"/>
      <c r="G266" s="38"/>
      <c r="H266" s="38"/>
      <c r="I266" s="38"/>
    </row>
    <row r="267" spans="1:9" ht="12.75">
      <c r="A267" s="19"/>
      <c r="B267" s="19"/>
      <c r="C267" s="19"/>
      <c r="D267" s="19"/>
      <c r="E267" s="37"/>
      <c r="F267" s="37"/>
      <c r="G267" s="38"/>
      <c r="H267" s="38"/>
      <c r="I267" s="38"/>
    </row>
    <row r="268" spans="1:9" ht="12.75">
      <c r="A268" s="19"/>
      <c r="B268" s="19"/>
      <c r="C268" s="19"/>
      <c r="D268" s="19"/>
      <c r="E268" s="37"/>
      <c r="F268" s="37"/>
      <c r="G268" s="38"/>
      <c r="H268" s="38"/>
      <c r="I268" s="38"/>
    </row>
    <row r="269" spans="1:9" ht="12.75">
      <c r="A269" s="19"/>
      <c r="B269" s="19"/>
      <c r="C269" s="19"/>
      <c r="D269" s="19"/>
      <c r="E269" s="37"/>
      <c r="F269" s="37"/>
      <c r="G269" s="38"/>
      <c r="H269" s="38"/>
      <c r="I269" s="38"/>
    </row>
    <row r="270" spans="1:9" ht="12.75">
      <c r="A270" s="19"/>
      <c r="B270" s="19"/>
      <c r="C270" s="19"/>
      <c r="D270" s="19"/>
      <c r="E270" s="37"/>
      <c r="F270" s="37"/>
      <c r="G270" s="38"/>
      <c r="H270" s="38"/>
      <c r="I270" s="38"/>
    </row>
    <row r="271" spans="1:9" ht="12.75">
      <c r="A271" s="19"/>
      <c r="B271" s="19"/>
      <c r="C271" s="19"/>
      <c r="D271" s="19"/>
      <c r="E271" s="37"/>
      <c r="F271" s="37"/>
      <c r="G271" s="38"/>
      <c r="H271" s="38"/>
      <c r="I271" s="38"/>
    </row>
    <row r="272" spans="1:9" ht="12.75">
      <c r="A272" s="19"/>
      <c r="B272" s="19"/>
      <c r="C272" s="19"/>
      <c r="D272" s="19"/>
      <c r="E272" s="37"/>
      <c r="F272" s="37"/>
      <c r="G272" s="38"/>
      <c r="H272" s="38"/>
      <c r="I272" s="38"/>
    </row>
    <row r="273" spans="1:9" ht="12.75">
      <c r="A273" s="19"/>
      <c r="B273" s="19"/>
      <c r="C273" s="19"/>
      <c r="D273" s="19"/>
      <c r="E273" s="37"/>
      <c r="F273" s="37"/>
      <c r="G273" s="38"/>
      <c r="H273" s="38"/>
      <c r="I273" s="38"/>
    </row>
    <row r="274" spans="1:9" ht="12.75">
      <c r="A274" s="19"/>
      <c r="B274" s="19"/>
      <c r="C274" s="19"/>
      <c r="D274" s="19"/>
      <c r="E274" s="37"/>
      <c r="F274" s="37"/>
      <c r="G274" s="38"/>
      <c r="H274" s="38"/>
      <c r="I274" s="38"/>
    </row>
    <row r="275" spans="1:9" ht="12.75">
      <c r="A275" s="19"/>
      <c r="B275" s="19"/>
      <c r="C275" s="19"/>
      <c r="D275" s="19"/>
      <c r="E275" s="37"/>
      <c r="F275" s="37"/>
      <c r="G275" s="38"/>
      <c r="H275" s="38"/>
      <c r="I275" s="38"/>
    </row>
    <row r="276" spans="1:9" ht="12.75">
      <c r="A276" s="19"/>
      <c r="B276" s="19"/>
      <c r="C276" s="19"/>
      <c r="D276" s="19"/>
      <c r="E276" s="37"/>
      <c r="F276" s="37"/>
      <c r="G276" s="38"/>
      <c r="H276" s="38"/>
      <c r="I276" s="38"/>
    </row>
    <row r="277" spans="1:9" ht="12.75">
      <c r="A277" s="19"/>
      <c r="B277" s="19"/>
      <c r="C277" s="19"/>
      <c r="D277" s="19"/>
      <c r="E277" s="37"/>
      <c r="F277" s="37"/>
      <c r="G277" s="38"/>
      <c r="H277" s="38"/>
      <c r="I277" s="38"/>
    </row>
    <row r="278" spans="1:9" ht="12.75">
      <c r="A278" s="19"/>
      <c r="B278" s="19"/>
      <c r="C278" s="19"/>
      <c r="D278" s="19"/>
      <c r="E278" s="37"/>
      <c r="F278" s="37"/>
      <c r="G278" s="38"/>
      <c r="H278" s="38"/>
      <c r="I278" s="38"/>
    </row>
    <row r="279" spans="1:9" ht="12.75">
      <c r="A279" s="19"/>
      <c r="B279" s="19"/>
      <c r="C279" s="19"/>
      <c r="D279" s="19"/>
      <c r="E279" s="37"/>
      <c r="F279" s="37"/>
      <c r="G279" s="38"/>
      <c r="H279" s="38"/>
      <c r="I279" s="38"/>
    </row>
    <row r="280" spans="1:9" ht="12.75">
      <c r="A280" s="19"/>
      <c r="B280" s="19"/>
      <c r="C280" s="19"/>
      <c r="D280" s="19"/>
      <c r="E280" s="37"/>
      <c r="F280" s="37"/>
      <c r="G280" s="38"/>
      <c r="H280" s="38"/>
      <c r="I280" s="38"/>
    </row>
    <row r="281" spans="1:9" ht="12.75">
      <c r="A281" s="19"/>
      <c r="B281" s="19"/>
      <c r="C281" s="19"/>
      <c r="D281" s="19"/>
      <c r="E281" s="37"/>
      <c r="F281" s="37"/>
      <c r="G281" s="38"/>
      <c r="H281" s="38"/>
      <c r="I281" s="38"/>
    </row>
    <row r="282" spans="1:9" ht="12.75">
      <c r="A282" s="19"/>
      <c r="B282" s="19"/>
      <c r="C282" s="19"/>
      <c r="D282" s="19"/>
      <c r="E282" s="37"/>
      <c r="F282" s="37"/>
      <c r="G282" s="38"/>
      <c r="H282" s="38"/>
      <c r="I282" s="38"/>
    </row>
    <row r="283" spans="1:9" ht="12.75">
      <c r="A283" s="19"/>
      <c r="B283" s="19"/>
      <c r="C283" s="19"/>
      <c r="D283" s="19"/>
      <c r="E283" s="37"/>
      <c r="F283" s="37"/>
      <c r="G283" s="38"/>
      <c r="H283" s="38"/>
      <c r="I283" s="38"/>
    </row>
    <row r="284" spans="1:9" ht="12.75">
      <c r="A284" s="19"/>
      <c r="B284" s="19"/>
      <c r="C284" s="19"/>
      <c r="D284" s="19"/>
      <c r="E284" s="37"/>
      <c r="F284" s="37"/>
      <c r="G284" s="38"/>
      <c r="H284" s="38"/>
      <c r="I284" s="38"/>
    </row>
    <row r="285" spans="1:9" ht="12.75">
      <c r="A285" s="19"/>
      <c r="B285" s="19"/>
      <c r="C285" s="19"/>
      <c r="D285" s="19"/>
      <c r="E285" s="37"/>
      <c r="F285" s="37"/>
      <c r="G285" s="38"/>
      <c r="H285" s="38"/>
      <c r="I285" s="38"/>
    </row>
    <row r="286" spans="1:9" ht="12.75">
      <c r="A286" s="19"/>
      <c r="B286" s="19"/>
      <c r="C286" s="19"/>
      <c r="D286" s="19"/>
      <c r="E286" s="37"/>
      <c r="F286" s="37"/>
      <c r="G286" s="38"/>
      <c r="H286" s="38"/>
      <c r="I286" s="38"/>
    </row>
    <row r="287" spans="1:9" ht="12.75">
      <c r="A287" s="19"/>
      <c r="B287" s="19"/>
      <c r="C287" s="19"/>
      <c r="D287" s="19"/>
      <c r="E287" s="37"/>
      <c r="F287" s="37"/>
      <c r="G287" s="38"/>
      <c r="H287" s="38"/>
      <c r="I287" s="38"/>
    </row>
    <row r="288" spans="1:9" ht="12.75">
      <c r="A288" s="19"/>
      <c r="B288" s="19"/>
      <c r="C288" s="19"/>
      <c r="D288" s="19"/>
      <c r="E288" s="37"/>
      <c r="F288" s="37"/>
      <c r="G288" s="38"/>
      <c r="H288" s="38"/>
      <c r="I288" s="38"/>
    </row>
    <row r="289" spans="1:9" ht="12.75">
      <c r="A289" s="19"/>
      <c r="B289" s="19"/>
      <c r="C289" s="19"/>
      <c r="D289" s="19"/>
      <c r="E289" s="37"/>
      <c r="F289" s="37"/>
      <c r="G289" s="38"/>
      <c r="H289" s="38"/>
      <c r="I289" s="38"/>
    </row>
    <row r="290" spans="1:9" ht="12.75">
      <c r="A290" s="19"/>
      <c r="B290" s="19"/>
      <c r="C290" s="19"/>
      <c r="D290" s="19"/>
      <c r="E290" s="37"/>
      <c r="F290" s="37"/>
      <c r="G290" s="38"/>
      <c r="H290" s="38"/>
      <c r="I290" s="38"/>
    </row>
    <row r="291" spans="1:9" ht="12.75">
      <c r="A291" s="19"/>
      <c r="B291" s="19"/>
      <c r="C291" s="19"/>
      <c r="D291" s="19"/>
      <c r="E291" s="37"/>
      <c r="F291" s="37"/>
      <c r="G291" s="38"/>
      <c r="H291" s="38"/>
      <c r="I291" s="38"/>
    </row>
    <row r="292" spans="1:9" ht="12.75">
      <c r="A292" s="19"/>
      <c r="B292" s="19"/>
      <c r="C292" s="19"/>
      <c r="D292" s="19"/>
      <c r="E292" s="37"/>
      <c r="F292" s="37"/>
      <c r="G292" s="38"/>
      <c r="H292" s="38"/>
      <c r="I292" s="38"/>
    </row>
    <row r="293" spans="1:9" ht="12.75">
      <c r="A293" s="19"/>
      <c r="B293" s="19"/>
      <c r="C293" s="19"/>
      <c r="D293" s="19"/>
      <c r="E293" s="37"/>
      <c r="F293" s="37"/>
      <c r="G293" s="38"/>
      <c r="H293" s="38"/>
      <c r="I293" s="38"/>
    </row>
    <row r="294" spans="1:9" ht="12.75">
      <c r="A294" s="19"/>
      <c r="B294" s="19"/>
      <c r="C294" s="19"/>
      <c r="D294" s="19"/>
      <c r="E294" s="37"/>
      <c r="F294" s="37"/>
      <c r="G294" s="38"/>
      <c r="H294" s="38"/>
      <c r="I294" s="38"/>
    </row>
    <row r="295" spans="1:9" ht="12.75">
      <c r="A295" s="19"/>
      <c r="B295" s="19"/>
      <c r="C295" s="19"/>
      <c r="D295" s="19"/>
      <c r="E295" s="37"/>
      <c r="F295" s="37"/>
      <c r="G295" s="38"/>
      <c r="H295" s="38"/>
      <c r="I295" s="38"/>
    </row>
    <row r="296" spans="1:9" ht="12.75">
      <c r="A296" s="19"/>
      <c r="B296" s="19"/>
      <c r="C296" s="19"/>
      <c r="D296" s="19"/>
      <c r="E296" s="37"/>
      <c r="F296" s="37"/>
      <c r="G296" s="38"/>
      <c r="H296" s="38"/>
      <c r="I296" s="38"/>
    </row>
    <row r="297" spans="1:9" ht="12.75">
      <c r="A297" s="19"/>
      <c r="B297" s="19"/>
      <c r="C297" s="19"/>
      <c r="D297" s="19"/>
      <c r="E297" s="37"/>
      <c r="F297" s="37"/>
      <c r="G297" s="38"/>
      <c r="H297" s="38"/>
      <c r="I297" s="38"/>
    </row>
    <row r="298" spans="1:9" ht="12.75">
      <c r="A298" s="19"/>
      <c r="B298" s="19"/>
      <c r="C298" s="19"/>
      <c r="D298" s="19"/>
      <c r="E298" s="37"/>
      <c r="F298" s="37"/>
      <c r="G298" s="38"/>
      <c r="H298" s="38"/>
      <c r="I298" s="38"/>
    </row>
    <row r="299" spans="1:9" ht="12.75">
      <c r="A299" s="19"/>
      <c r="B299" s="19"/>
      <c r="C299" s="19"/>
      <c r="D299" s="19"/>
      <c r="E299" s="37"/>
      <c r="F299" s="37"/>
      <c r="G299" s="38"/>
      <c r="H299" s="38"/>
      <c r="I299" s="38"/>
    </row>
    <row r="300" spans="1:9" ht="12.75">
      <c r="A300" s="19"/>
      <c r="B300" s="19"/>
      <c r="C300" s="19"/>
      <c r="D300" s="19"/>
      <c r="E300" s="37"/>
      <c r="F300" s="37"/>
      <c r="G300" s="38"/>
      <c r="H300" s="38"/>
      <c r="I300" s="38"/>
    </row>
    <row r="301" spans="1:9" ht="12.75">
      <c r="A301" s="19"/>
      <c r="B301" s="19"/>
      <c r="C301" s="19"/>
      <c r="D301" s="19"/>
      <c r="E301" s="37"/>
      <c r="F301" s="37"/>
      <c r="G301" s="38"/>
      <c r="H301" s="38"/>
      <c r="I301" s="38"/>
    </row>
    <row r="302" spans="1:9" ht="12.75">
      <c r="A302" s="19"/>
      <c r="B302" s="19"/>
      <c r="C302" s="19"/>
      <c r="D302" s="19"/>
      <c r="E302" s="37"/>
      <c r="F302" s="37"/>
      <c r="G302" s="38"/>
      <c r="H302" s="38"/>
      <c r="I302" s="38"/>
    </row>
    <row r="303" spans="1:9" ht="12.75">
      <c r="A303" s="19"/>
      <c r="B303" s="19"/>
      <c r="C303" s="19"/>
      <c r="D303" s="19"/>
      <c r="E303" s="37"/>
      <c r="F303" s="37"/>
      <c r="G303" s="38"/>
      <c r="H303" s="38"/>
      <c r="I303" s="38"/>
    </row>
    <row r="304" spans="1:9" ht="12.75">
      <c r="A304" s="19"/>
      <c r="B304" s="19"/>
      <c r="C304" s="19"/>
      <c r="D304" s="19"/>
      <c r="E304" s="37"/>
      <c r="F304" s="37"/>
      <c r="G304" s="38"/>
      <c r="H304" s="38"/>
      <c r="I304" s="38"/>
    </row>
    <row r="305" spans="1:9" ht="12.75">
      <c r="A305" s="19"/>
      <c r="B305" s="19"/>
      <c r="C305" s="19"/>
      <c r="D305" s="19"/>
      <c r="E305" s="37"/>
      <c r="F305" s="37"/>
      <c r="G305" s="38"/>
      <c r="H305" s="38"/>
      <c r="I305" s="38"/>
    </row>
    <row r="306" spans="1:9" ht="12.75">
      <c r="A306" s="19"/>
      <c r="B306" s="19"/>
      <c r="C306" s="19"/>
      <c r="D306" s="19"/>
      <c r="E306" s="37"/>
      <c r="F306" s="37"/>
      <c r="G306" s="38"/>
      <c r="H306" s="38"/>
      <c r="I306" s="38"/>
    </row>
    <row r="307" spans="1:9" ht="12.75">
      <c r="A307" s="19"/>
      <c r="B307" s="19"/>
      <c r="C307" s="19"/>
      <c r="D307" s="19"/>
      <c r="E307" s="37"/>
      <c r="F307" s="37"/>
      <c r="G307" s="38"/>
      <c r="H307" s="38"/>
      <c r="I307" s="38"/>
    </row>
    <row r="308" spans="1:9" ht="12.75">
      <c r="A308" s="19"/>
      <c r="B308" s="19"/>
      <c r="C308" s="19"/>
      <c r="D308" s="19"/>
      <c r="E308" s="37"/>
      <c r="F308" s="37"/>
      <c r="G308" s="38"/>
      <c r="H308" s="38"/>
      <c r="I308" s="38"/>
    </row>
    <row r="309" spans="1:9" ht="12.75">
      <c r="A309" s="19"/>
      <c r="B309" s="19"/>
      <c r="C309" s="19"/>
      <c r="D309" s="19"/>
      <c r="E309" s="37"/>
      <c r="F309" s="37"/>
      <c r="G309" s="38"/>
      <c r="H309" s="38"/>
      <c r="I309" s="38"/>
    </row>
    <row r="310" spans="1:9" ht="12.75">
      <c r="A310" s="19"/>
      <c r="B310" s="19"/>
      <c r="C310" s="19"/>
      <c r="D310" s="19"/>
      <c r="E310" s="37"/>
      <c r="F310" s="37"/>
      <c r="G310" s="38"/>
      <c r="H310" s="38"/>
      <c r="I310" s="38"/>
    </row>
    <row r="311" spans="1:9" ht="12.75">
      <c r="A311" s="19"/>
      <c r="B311" s="19"/>
      <c r="C311" s="19"/>
      <c r="D311" s="19"/>
      <c r="E311" s="37"/>
      <c r="F311" s="37"/>
      <c r="G311" s="38"/>
      <c r="H311" s="38"/>
      <c r="I311" s="38"/>
    </row>
    <row r="312" spans="1:9" ht="12.75">
      <c r="A312" s="19"/>
      <c r="B312" s="19"/>
      <c r="C312" s="19"/>
      <c r="D312" s="19"/>
      <c r="E312" s="37"/>
      <c r="F312" s="37"/>
      <c r="G312" s="38"/>
      <c r="H312" s="38"/>
      <c r="I312" s="38"/>
    </row>
    <row r="313" spans="1:9" ht="12.75">
      <c r="A313" s="19"/>
      <c r="B313" s="19"/>
      <c r="C313" s="19"/>
      <c r="D313" s="19"/>
      <c r="E313" s="37"/>
      <c r="F313" s="37"/>
      <c r="G313" s="38"/>
      <c r="H313" s="38"/>
      <c r="I313" s="38"/>
    </row>
    <row r="314" spans="1:9" ht="12.75">
      <c r="A314" s="19"/>
      <c r="B314" s="19"/>
      <c r="C314" s="19"/>
      <c r="D314" s="19"/>
      <c r="E314" s="37"/>
      <c r="F314" s="37"/>
      <c r="G314" s="38"/>
      <c r="H314" s="38"/>
      <c r="I314" s="38"/>
    </row>
    <row r="315" spans="1:9" ht="12.75">
      <c r="A315" s="19"/>
      <c r="B315" s="19"/>
      <c r="C315" s="19"/>
      <c r="D315" s="19"/>
      <c r="E315" s="37"/>
      <c r="F315" s="37"/>
      <c r="G315" s="38"/>
      <c r="H315" s="38"/>
      <c r="I315" s="38"/>
    </row>
    <row r="316" spans="1:9" ht="12.75">
      <c r="A316" s="19"/>
      <c r="B316" s="19"/>
      <c r="C316" s="19"/>
      <c r="D316" s="19"/>
      <c r="E316" s="37"/>
      <c r="F316" s="37"/>
      <c r="G316" s="38"/>
      <c r="H316" s="38"/>
      <c r="I316" s="38"/>
    </row>
    <row r="317" spans="1:9" ht="12.75">
      <c r="A317" s="19"/>
      <c r="B317" s="19"/>
      <c r="C317" s="19"/>
      <c r="D317" s="19"/>
      <c r="E317" s="37"/>
      <c r="F317" s="37"/>
      <c r="G317" s="38"/>
      <c r="H317" s="38"/>
      <c r="I317" s="38"/>
    </row>
    <row r="318" spans="1:9" ht="12.75">
      <c r="A318" s="19"/>
      <c r="B318" s="19"/>
      <c r="C318" s="19"/>
      <c r="D318" s="19"/>
      <c r="E318" s="37"/>
      <c r="F318" s="37"/>
      <c r="G318" s="38"/>
      <c r="H318" s="38"/>
      <c r="I318" s="38"/>
    </row>
    <row r="319" spans="1:9" ht="12.75">
      <c r="A319" s="19"/>
      <c r="B319" s="19"/>
      <c r="C319" s="19"/>
      <c r="D319" s="19"/>
      <c r="E319" s="37"/>
      <c r="F319" s="37"/>
      <c r="G319" s="38"/>
      <c r="H319" s="38"/>
      <c r="I319" s="38"/>
    </row>
    <row r="320" spans="1:9" ht="12.75">
      <c r="A320" s="19"/>
      <c r="B320" s="19"/>
      <c r="C320" s="19"/>
      <c r="D320" s="19"/>
      <c r="E320" s="37"/>
      <c r="F320" s="37"/>
      <c r="G320" s="38"/>
      <c r="H320" s="38"/>
      <c r="I320" s="38"/>
    </row>
    <row r="321" spans="1:9" ht="12.75">
      <c r="A321" s="19"/>
      <c r="B321" s="19"/>
      <c r="C321" s="19"/>
      <c r="D321" s="19"/>
      <c r="E321" s="37"/>
      <c r="F321" s="37"/>
      <c r="G321" s="38"/>
      <c r="H321" s="38"/>
      <c r="I321" s="38"/>
    </row>
    <row r="322" spans="1:9" ht="12.75">
      <c r="A322" s="19"/>
      <c r="B322" s="19"/>
      <c r="C322" s="19"/>
      <c r="D322" s="19"/>
      <c r="E322" s="37"/>
      <c r="F322" s="37"/>
      <c r="G322" s="38"/>
      <c r="H322" s="38"/>
      <c r="I322" s="38"/>
    </row>
    <row r="323" spans="1:9" ht="12.75">
      <c r="A323" s="19"/>
      <c r="B323" s="19"/>
      <c r="C323" s="19"/>
      <c r="D323" s="19"/>
      <c r="E323" s="37"/>
      <c r="F323" s="37"/>
      <c r="G323" s="38"/>
      <c r="H323" s="38"/>
      <c r="I323" s="38"/>
    </row>
    <row r="324" spans="1:9" ht="12.75">
      <c r="A324" s="19"/>
      <c r="B324" s="19"/>
      <c r="C324" s="19"/>
      <c r="D324" s="19"/>
      <c r="E324" s="37"/>
      <c r="F324" s="37"/>
      <c r="G324" s="38"/>
      <c r="H324" s="38"/>
      <c r="I324" s="38"/>
    </row>
    <row r="325" spans="1:9" ht="12.75">
      <c r="A325" s="19"/>
      <c r="B325" s="19"/>
      <c r="C325" s="19"/>
      <c r="D325" s="19"/>
      <c r="E325" s="37"/>
      <c r="F325" s="37"/>
      <c r="G325" s="38"/>
      <c r="H325" s="38"/>
      <c r="I325" s="38"/>
    </row>
    <row r="326" spans="1:9" ht="12.75">
      <c r="A326" s="19"/>
      <c r="B326" s="19"/>
      <c r="C326" s="19"/>
      <c r="D326" s="19"/>
      <c r="E326" s="37"/>
      <c r="F326" s="37"/>
      <c r="G326" s="38"/>
      <c r="H326" s="38"/>
      <c r="I326" s="38"/>
    </row>
    <row r="327" spans="1:9" ht="12.75">
      <c r="A327" s="19"/>
      <c r="B327" s="19"/>
      <c r="C327" s="19"/>
      <c r="D327" s="19"/>
      <c r="E327" s="37"/>
      <c r="F327" s="37"/>
      <c r="G327" s="38"/>
      <c r="H327" s="38"/>
      <c r="I327" s="38"/>
    </row>
    <row r="328" spans="1:9" ht="12.75">
      <c r="A328" s="19"/>
      <c r="B328" s="19"/>
      <c r="C328" s="19"/>
      <c r="D328" s="19"/>
      <c r="E328" s="37"/>
      <c r="F328" s="37"/>
      <c r="G328" s="38"/>
      <c r="H328" s="38"/>
      <c r="I328" s="38"/>
    </row>
    <row r="329" spans="1:9" ht="12.75">
      <c r="A329" s="19"/>
      <c r="B329" s="19"/>
      <c r="C329" s="19"/>
      <c r="D329" s="19"/>
      <c r="E329" s="37"/>
      <c r="F329" s="37"/>
      <c r="G329" s="38"/>
      <c r="H329" s="38"/>
      <c r="I329" s="38"/>
    </row>
    <row r="330" spans="1:9" ht="12.75">
      <c r="A330" s="19"/>
      <c r="B330" s="19"/>
      <c r="C330" s="19"/>
      <c r="D330" s="19"/>
      <c r="E330" s="37"/>
      <c r="F330" s="37"/>
      <c r="G330" s="38"/>
      <c r="H330" s="38"/>
      <c r="I330" s="38"/>
    </row>
    <row r="331" spans="1:9" ht="12.75">
      <c r="A331" s="19"/>
      <c r="B331" s="19"/>
      <c r="C331" s="19"/>
      <c r="D331" s="19"/>
      <c r="E331" s="37"/>
      <c r="F331" s="37"/>
      <c r="G331" s="38"/>
      <c r="H331" s="38"/>
      <c r="I331" s="38"/>
    </row>
    <row r="332" spans="1:9" ht="12.75">
      <c r="A332" s="19"/>
      <c r="B332" s="19"/>
      <c r="C332" s="19"/>
      <c r="D332" s="19"/>
      <c r="E332" s="37"/>
      <c r="F332" s="37"/>
      <c r="G332" s="38"/>
      <c r="H332" s="38"/>
      <c r="I332" s="38"/>
    </row>
    <row r="333" spans="1:9" ht="12.75">
      <c r="A333" s="19"/>
      <c r="B333" s="19"/>
      <c r="C333" s="19"/>
      <c r="D333" s="19"/>
      <c r="E333" s="37"/>
      <c r="F333" s="37"/>
      <c r="G333" s="38"/>
      <c r="H333" s="38"/>
      <c r="I333" s="38"/>
    </row>
    <row r="334" spans="1:9" ht="12.75">
      <c r="A334" s="19"/>
      <c r="B334" s="19"/>
      <c r="C334" s="19"/>
      <c r="D334" s="19"/>
      <c r="E334" s="37"/>
      <c r="F334" s="37"/>
      <c r="G334" s="38"/>
      <c r="H334" s="38"/>
      <c r="I334" s="38"/>
    </row>
    <row r="335" spans="1:9" ht="12.75">
      <c r="A335" s="19"/>
      <c r="B335" s="19"/>
      <c r="C335" s="19"/>
      <c r="D335" s="19"/>
      <c r="E335" s="37"/>
      <c r="F335" s="37"/>
      <c r="G335" s="38"/>
      <c r="H335" s="38"/>
      <c r="I335" s="38"/>
    </row>
    <row r="336" spans="1:9" ht="12.75">
      <c r="A336" s="19"/>
      <c r="B336" s="19"/>
      <c r="C336" s="19"/>
      <c r="D336" s="19"/>
      <c r="E336" s="37"/>
      <c r="F336" s="37"/>
      <c r="G336" s="38"/>
      <c r="H336" s="38"/>
      <c r="I336" s="38"/>
    </row>
    <row r="337" spans="1:9" ht="12.75">
      <c r="A337" s="19"/>
      <c r="B337" s="19"/>
      <c r="C337" s="19"/>
      <c r="D337" s="19"/>
      <c r="E337" s="37"/>
      <c r="F337" s="37"/>
      <c r="G337" s="38"/>
      <c r="H337" s="38"/>
      <c r="I337" s="38"/>
    </row>
    <row r="338" spans="1:9" ht="12.75">
      <c r="A338" s="19"/>
      <c r="B338" s="19"/>
      <c r="C338" s="19"/>
      <c r="D338" s="19"/>
      <c r="E338" s="37"/>
      <c r="F338" s="37"/>
      <c r="G338" s="38"/>
      <c r="H338" s="38"/>
      <c r="I338" s="38"/>
    </row>
    <row r="339" spans="1:9" ht="12.75">
      <c r="A339" s="19"/>
      <c r="B339" s="19"/>
      <c r="C339" s="19"/>
      <c r="D339" s="19"/>
      <c r="E339" s="37"/>
      <c r="F339" s="37"/>
      <c r="G339" s="38"/>
      <c r="H339" s="38"/>
      <c r="I339" s="38"/>
    </row>
    <row r="340" spans="1:9" ht="12.75">
      <c r="A340" s="19"/>
      <c r="B340" s="19"/>
      <c r="C340" s="19"/>
      <c r="D340" s="19"/>
      <c r="E340" s="37"/>
      <c r="F340" s="37"/>
      <c r="G340" s="38"/>
      <c r="H340" s="38"/>
      <c r="I340" s="38"/>
    </row>
    <row r="341" spans="1:9" ht="12.75">
      <c r="A341" s="19"/>
      <c r="B341" s="19"/>
      <c r="C341" s="19"/>
      <c r="D341" s="19"/>
      <c r="E341" s="37"/>
      <c r="F341" s="37"/>
      <c r="G341" s="38"/>
      <c r="H341" s="38"/>
      <c r="I341" s="38"/>
    </row>
    <row r="342" spans="1:9" ht="12.75">
      <c r="A342" s="19"/>
      <c r="B342" s="19"/>
      <c r="C342" s="19"/>
      <c r="D342" s="19"/>
      <c r="E342" s="37"/>
      <c r="F342" s="37"/>
      <c r="G342" s="38"/>
      <c r="H342" s="38"/>
      <c r="I342" s="38"/>
    </row>
    <row r="343" spans="1:9" ht="12.75">
      <c r="A343" s="19"/>
      <c r="B343" s="19"/>
      <c r="C343" s="19"/>
      <c r="D343" s="19"/>
      <c r="E343" s="37"/>
      <c r="F343" s="37"/>
      <c r="G343" s="38"/>
      <c r="H343" s="38"/>
      <c r="I343" s="38"/>
    </row>
    <row r="344" spans="1:9" ht="12.75">
      <c r="A344" s="19"/>
      <c r="B344" s="19"/>
      <c r="C344" s="19"/>
      <c r="D344" s="19"/>
      <c r="E344" s="37"/>
      <c r="F344" s="37"/>
      <c r="G344" s="38"/>
      <c r="H344" s="38"/>
      <c r="I344" s="38"/>
    </row>
    <row r="345" spans="1:9" ht="12.75">
      <c r="A345" s="19"/>
      <c r="B345" s="19"/>
      <c r="C345" s="19"/>
      <c r="D345" s="19"/>
      <c r="E345" s="37"/>
      <c r="F345" s="37"/>
      <c r="G345" s="38"/>
      <c r="H345" s="38"/>
      <c r="I345" s="38"/>
    </row>
    <row r="346" spans="1:9" ht="12.75">
      <c r="A346" s="19"/>
      <c r="B346" s="19"/>
      <c r="C346" s="19"/>
      <c r="D346" s="19"/>
      <c r="E346" s="37"/>
      <c r="F346" s="37"/>
      <c r="G346" s="38"/>
      <c r="H346" s="38"/>
      <c r="I346" s="38"/>
    </row>
    <row r="347" spans="1:9" ht="12.75">
      <c r="A347" s="19"/>
      <c r="B347" s="19"/>
      <c r="C347" s="19"/>
      <c r="D347" s="19"/>
      <c r="E347" s="37"/>
      <c r="F347" s="37"/>
      <c r="G347" s="38"/>
      <c r="H347" s="38"/>
      <c r="I347" s="38"/>
    </row>
    <row r="348" spans="1:9" ht="12.75">
      <c r="A348" s="19"/>
      <c r="B348" s="19"/>
      <c r="C348" s="19"/>
      <c r="D348" s="19"/>
      <c r="E348" s="37"/>
      <c r="F348" s="37"/>
      <c r="G348" s="38"/>
      <c r="H348" s="38"/>
      <c r="I348" s="38"/>
    </row>
    <row r="349" spans="1:9" ht="12.75">
      <c r="A349" s="19"/>
      <c r="B349" s="19"/>
      <c r="C349" s="19"/>
      <c r="D349" s="19"/>
      <c r="E349" s="37"/>
      <c r="F349" s="37"/>
      <c r="G349" s="38"/>
      <c r="H349" s="38"/>
      <c r="I349" s="38"/>
    </row>
    <row r="350" spans="1:9" ht="12.75">
      <c r="A350" s="19"/>
      <c r="B350" s="19"/>
      <c r="C350" s="19"/>
      <c r="D350" s="19"/>
      <c r="E350" s="37"/>
      <c r="F350" s="37"/>
      <c r="G350" s="38"/>
      <c r="H350" s="38"/>
      <c r="I350" s="38"/>
    </row>
    <row r="351" spans="1:9" ht="12.75">
      <c r="A351" s="19"/>
      <c r="B351" s="19"/>
      <c r="C351" s="19"/>
      <c r="D351" s="19"/>
      <c r="E351" s="37"/>
      <c r="F351" s="37"/>
      <c r="G351" s="38"/>
      <c r="H351" s="38"/>
      <c r="I351" s="38"/>
    </row>
    <row r="352" spans="1:9" ht="12.75">
      <c r="A352" s="19"/>
      <c r="B352" s="19"/>
      <c r="C352" s="19"/>
      <c r="D352" s="19"/>
      <c r="E352" s="37"/>
      <c r="F352" s="37"/>
      <c r="G352" s="38"/>
      <c r="H352" s="38"/>
      <c r="I352" s="38"/>
    </row>
    <row r="353" spans="1:9" ht="12.75">
      <c r="A353" s="19"/>
      <c r="B353" s="19"/>
      <c r="C353" s="19"/>
      <c r="D353" s="19"/>
      <c r="E353" s="37"/>
      <c r="F353" s="37"/>
      <c r="G353" s="38"/>
      <c r="H353" s="38"/>
      <c r="I353" s="38"/>
    </row>
    <row r="354" spans="1:9" ht="12.75">
      <c r="A354" s="19"/>
      <c r="B354" s="19"/>
      <c r="C354" s="19"/>
      <c r="D354" s="19"/>
      <c r="E354" s="37"/>
      <c r="F354" s="37"/>
      <c r="G354" s="38"/>
      <c r="H354" s="38"/>
      <c r="I354" s="38"/>
    </row>
    <row r="355" spans="1:9" ht="12.75">
      <c r="A355" s="19"/>
      <c r="B355" s="19"/>
      <c r="C355" s="19"/>
      <c r="D355" s="19"/>
      <c r="E355" s="37"/>
      <c r="F355" s="37"/>
      <c r="G355" s="38"/>
      <c r="H355" s="38"/>
      <c r="I355" s="38"/>
    </row>
    <row r="356" spans="1:9" ht="12.75">
      <c r="A356" s="19"/>
      <c r="B356" s="19"/>
      <c r="C356" s="19"/>
      <c r="D356" s="19"/>
      <c r="E356" s="37"/>
      <c r="F356" s="37"/>
      <c r="G356" s="38"/>
      <c r="H356" s="38"/>
      <c r="I356" s="38"/>
    </row>
    <row r="357" spans="1:9" ht="12.75">
      <c r="A357" s="19"/>
      <c r="B357" s="19"/>
      <c r="C357" s="19"/>
      <c r="D357" s="19"/>
      <c r="E357" s="37"/>
      <c r="F357" s="37"/>
      <c r="G357" s="38"/>
      <c r="H357" s="38"/>
      <c r="I357" s="38"/>
    </row>
    <row r="358" spans="1:9" ht="12.75">
      <c r="A358" s="19"/>
      <c r="B358" s="19"/>
      <c r="C358" s="19"/>
      <c r="D358" s="19"/>
      <c r="E358" s="37"/>
      <c r="F358" s="37"/>
      <c r="G358" s="38"/>
      <c r="H358" s="38"/>
      <c r="I358" s="38"/>
    </row>
    <row r="359" spans="1:9" ht="12.75">
      <c r="A359" s="19"/>
      <c r="B359" s="19"/>
      <c r="C359" s="19"/>
      <c r="D359" s="19"/>
      <c r="E359" s="37"/>
      <c r="F359" s="37"/>
      <c r="G359" s="38"/>
      <c r="H359" s="38"/>
      <c r="I359" s="38"/>
    </row>
    <row r="360" spans="1:9" ht="12.75">
      <c r="A360" s="19"/>
      <c r="B360" s="19"/>
      <c r="C360" s="19"/>
      <c r="D360" s="19"/>
      <c r="E360" s="37"/>
      <c r="F360" s="37"/>
      <c r="G360" s="38"/>
      <c r="H360" s="38"/>
      <c r="I360" s="38"/>
    </row>
    <row r="361" spans="1:9" ht="12.75">
      <c r="A361" s="19"/>
      <c r="B361" s="19"/>
      <c r="C361" s="19"/>
      <c r="D361" s="19"/>
      <c r="E361" s="37"/>
      <c r="F361" s="37"/>
      <c r="G361" s="38"/>
      <c r="H361" s="38"/>
      <c r="I361" s="38"/>
    </row>
    <row r="362" spans="1:9" ht="12.75">
      <c r="A362" s="19"/>
      <c r="B362" s="19"/>
      <c r="C362" s="19"/>
      <c r="D362" s="19"/>
      <c r="E362" s="37"/>
      <c r="F362" s="37"/>
      <c r="G362" s="38"/>
      <c r="H362" s="38"/>
      <c r="I362" s="38"/>
    </row>
    <row r="363" spans="1:9" ht="12.75">
      <c r="A363" s="19"/>
      <c r="B363" s="19"/>
      <c r="C363" s="19"/>
      <c r="D363" s="19"/>
      <c r="E363" s="37"/>
      <c r="F363" s="37"/>
      <c r="G363" s="38"/>
      <c r="H363" s="38"/>
      <c r="I363" s="38"/>
    </row>
    <row r="364" spans="1:9" ht="12.75">
      <c r="A364" s="19"/>
      <c r="B364" s="19"/>
      <c r="C364" s="19"/>
      <c r="D364" s="19"/>
      <c r="E364" s="37"/>
      <c r="F364" s="37"/>
      <c r="G364" s="38"/>
      <c r="H364" s="38"/>
      <c r="I364" s="38"/>
    </row>
    <row r="365" spans="1:9" ht="12.75">
      <c r="A365" s="19"/>
      <c r="B365" s="19"/>
      <c r="C365" s="19"/>
      <c r="D365" s="19"/>
      <c r="E365" s="37"/>
      <c r="F365" s="37"/>
      <c r="G365" s="38"/>
      <c r="H365" s="38"/>
      <c r="I365" s="38"/>
    </row>
    <row r="366" spans="1:9" ht="12.75">
      <c r="A366" s="19"/>
      <c r="B366" s="19"/>
      <c r="C366" s="19"/>
      <c r="D366" s="19"/>
      <c r="E366" s="37"/>
      <c r="F366" s="37"/>
      <c r="G366" s="38"/>
      <c r="H366" s="38"/>
      <c r="I366" s="38"/>
    </row>
    <row r="367" spans="1:9" ht="12.75">
      <c r="A367" s="19"/>
      <c r="B367" s="19"/>
      <c r="C367" s="19"/>
      <c r="D367" s="19"/>
      <c r="E367" s="37"/>
      <c r="F367" s="37"/>
      <c r="G367" s="38"/>
      <c r="H367" s="38"/>
      <c r="I367" s="38"/>
    </row>
    <row r="368" spans="1:9" ht="12.75">
      <c r="A368" s="19"/>
      <c r="B368" s="19"/>
      <c r="C368" s="19"/>
      <c r="D368" s="19"/>
      <c r="E368" s="37"/>
      <c r="F368" s="37"/>
      <c r="G368" s="38"/>
      <c r="H368" s="38"/>
      <c r="I368" s="38"/>
    </row>
    <row r="369" spans="1:9" ht="12.75">
      <c r="A369" s="19"/>
      <c r="B369" s="19"/>
      <c r="C369" s="19"/>
      <c r="D369" s="19"/>
      <c r="E369" s="37"/>
      <c r="F369" s="37"/>
      <c r="G369" s="38"/>
      <c r="H369" s="38"/>
      <c r="I369" s="38"/>
    </row>
    <row r="370" spans="1:9" ht="12.75">
      <c r="A370" s="19"/>
      <c r="B370" s="19"/>
      <c r="C370" s="19"/>
      <c r="D370" s="19"/>
      <c r="E370" s="37"/>
      <c r="F370" s="37"/>
      <c r="G370" s="38"/>
      <c r="H370" s="38"/>
      <c r="I370" s="38"/>
    </row>
    <row r="371" spans="1:9" ht="12.75">
      <c r="A371" s="19"/>
      <c r="B371" s="19"/>
      <c r="C371" s="19"/>
      <c r="D371" s="19"/>
      <c r="E371" s="37"/>
      <c r="F371" s="37"/>
      <c r="G371" s="38"/>
      <c r="H371" s="38"/>
      <c r="I371" s="38"/>
    </row>
    <row r="372" spans="1:9" ht="12.75">
      <c r="A372" s="19"/>
      <c r="B372" s="19"/>
      <c r="C372" s="19"/>
      <c r="D372" s="19"/>
      <c r="E372" s="37"/>
      <c r="F372" s="37"/>
      <c r="G372" s="38"/>
      <c r="H372" s="38"/>
      <c r="I372" s="38"/>
    </row>
    <row r="373" spans="1:9" ht="12.75">
      <c r="A373" s="19"/>
      <c r="B373" s="19"/>
      <c r="C373" s="19"/>
      <c r="D373" s="19"/>
      <c r="E373" s="37"/>
      <c r="F373" s="37"/>
      <c r="G373" s="38"/>
      <c r="H373" s="38"/>
      <c r="I373" s="38"/>
    </row>
    <row r="374" spans="1:9" ht="12.75">
      <c r="A374" s="19"/>
      <c r="B374" s="19"/>
      <c r="C374" s="19"/>
      <c r="D374" s="19"/>
      <c r="E374" s="37"/>
      <c r="F374" s="37"/>
      <c r="G374" s="38"/>
      <c r="H374" s="38"/>
      <c r="I374" s="38"/>
    </row>
    <row r="375" spans="1:9" ht="12.75">
      <c r="A375" s="19"/>
      <c r="B375" s="19"/>
      <c r="C375" s="19"/>
      <c r="D375" s="19"/>
      <c r="E375" s="37"/>
      <c r="F375" s="37"/>
      <c r="G375" s="38"/>
      <c r="H375" s="38"/>
      <c r="I375" s="38"/>
    </row>
    <row r="376" spans="1:9" ht="12.75">
      <c r="A376" s="19"/>
      <c r="B376" s="19"/>
      <c r="C376" s="19"/>
      <c r="D376" s="19"/>
      <c r="E376" s="37"/>
      <c r="F376" s="37"/>
      <c r="G376" s="38"/>
      <c r="H376" s="38"/>
      <c r="I376" s="38"/>
    </row>
    <row r="377" spans="1:9" ht="12.75">
      <c r="A377" s="19"/>
      <c r="B377" s="19"/>
      <c r="C377" s="19"/>
      <c r="D377" s="19"/>
      <c r="E377" s="37"/>
      <c r="F377" s="37"/>
      <c r="G377" s="38"/>
      <c r="H377" s="38"/>
      <c r="I377" s="38"/>
    </row>
    <row r="378" spans="1:9" ht="12.75">
      <c r="A378" s="19"/>
      <c r="B378" s="19"/>
      <c r="C378" s="19"/>
      <c r="D378" s="19"/>
      <c r="E378" s="37"/>
      <c r="F378" s="37"/>
      <c r="G378" s="38"/>
      <c r="H378" s="38"/>
      <c r="I378" s="38"/>
    </row>
    <row r="379" spans="1:9" ht="12.75">
      <c r="A379" s="19"/>
      <c r="B379" s="19"/>
      <c r="C379" s="19"/>
      <c r="D379" s="19"/>
      <c r="E379" s="37"/>
      <c r="F379" s="37"/>
      <c r="G379" s="38"/>
      <c r="H379" s="38"/>
      <c r="I379" s="38"/>
    </row>
    <row r="380" spans="1:9" ht="12.75">
      <c r="A380" s="19"/>
      <c r="B380" s="19"/>
      <c r="C380" s="19"/>
      <c r="D380" s="19"/>
      <c r="E380" s="37"/>
      <c r="F380" s="37"/>
      <c r="G380" s="38"/>
      <c r="H380" s="38"/>
      <c r="I380" s="38"/>
    </row>
    <row r="381" spans="1:9" ht="12.75">
      <c r="A381" s="19"/>
      <c r="B381" s="19"/>
      <c r="C381" s="19"/>
      <c r="D381" s="19"/>
      <c r="E381" s="37"/>
      <c r="F381" s="37"/>
      <c r="G381" s="38"/>
      <c r="H381" s="38"/>
      <c r="I381" s="38"/>
    </row>
    <row r="382" spans="1:9" ht="12.75">
      <c r="A382" s="19"/>
      <c r="B382" s="19"/>
      <c r="C382" s="19"/>
      <c r="D382" s="19"/>
      <c r="E382" s="37"/>
      <c r="F382" s="37"/>
      <c r="G382" s="38"/>
      <c r="H382" s="38"/>
      <c r="I382" s="38"/>
    </row>
    <row r="383" spans="1:9" ht="12.75">
      <c r="A383" s="19"/>
      <c r="B383" s="19"/>
      <c r="C383" s="19"/>
      <c r="D383" s="19"/>
      <c r="E383" s="37"/>
      <c r="F383" s="37"/>
      <c r="G383" s="38"/>
      <c r="H383" s="38"/>
      <c r="I383" s="38"/>
    </row>
    <row r="384" spans="1:9" ht="12.75">
      <c r="A384" s="19"/>
      <c r="B384" s="19"/>
      <c r="C384" s="19"/>
      <c r="D384" s="19"/>
      <c r="E384" s="37"/>
      <c r="F384" s="37"/>
      <c r="G384" s="38"/>
      <c r="H384" s="38"/>
      <c r="I384" s="38"/>
    </row>
    <row r="385" spans="1:9" ht="12.75">
      <c r="A385" s="19"/>
      <c r="B385" s="19"/>
      <c r="C385" s="19"/>
      <c r="D385" s="19"/>
      <c r="E385" s="37"/>
      <c r="F385" s="37"/>
      <c r="G385" s="38"/>
      <c r="H385" s="38"/>
      <c r="I385" s="38"/>
    </row>
    <row r="386" spans="1:9" ht="12.75">
      <c r="A386" s="19"/>
      <c r="B386" s="19"/>
      <c r="C386" s="19"/>
      <c r="D386" s="19"/>
      <c r="E386" s="37"/>
      <c r="F386" s="37"/>
      <c r="G386" s="38"/>
      <c r="H386" s="38"/>
      <c r="I386" s="38"/>
    </row>
    <row r="387" spans="1:9" ht="12.75">
      <c r="A387" s="19"/>
      <c r="B387" s="19"/>
      <c r="C387" s="19"/>
      <c r="D387" s="19"/>
      <c r="E387" s="37"/>
      <c r="F387" s="37"/>
      <c r="G387" s="38"/>
      <c r="H387" s="38"/>
      <c r="I387" s="38"/>
    </row>
    <row r="388" spans="1:9" ht="12.75">
      <c r="A388" s="19"/>
      <c r="B388" s="19"/>
      <c r="C388" s="19"/>
      <c r="D388" s="19"/>
      <c r="E388" s="37"/>
      <c r="F388" s="37"/>
      <c r="G388" s="38"/>
      <c r="H388" s="38"/>
      <c r="I388" s="38"/>
    </row>
    <row r="389" spans="1:9" ht="12.75">
      <c r="A389" s="19"/>
      <c r="B389" s="19"/>
      <c r="C389" s="19"/>
      <c r="D389" s="19"/>
      <c r="E389" s="37"/>
      <c r="F389" s="37"/>
      <c r="G389" s="38"/>
      <c r="H389" s="38"/>
      <c r="I389" s="38"/>
    </row>
    <row r="390" spans="1:9" ht="12.75">
      <c r="A390" s="19"/>
      <c r="B390" s="19"/>
      <c r="C390" s="19"/>
      <c r="D390" s="19"/>
      <c r="E390" s="37"/>
      <c r="F390" s="37"/>
      <c r="G390" s="38"/>
      <c r="H390" s="38"/>
      <c r="I390" s="38"/>
    </row>
    <row r="391" spans="1:9" ht="12.75">
      <c r="A391" s="19"/>
      <c r="B391" s="19"/>
      <c r="C391" s="19"/>
      <c r="D391" s="19"/>
      <c r="E391" s="37"/>
      <c r="F391" s="37"/>
      <c r="G391" s="38"/>
      <c r="H391" s="38"/>
      <c r="I391" s="38"/>
    </row>
    <row r="392" spans="1:9" ht="12.75">
      <c r="A392" s="19"/>
      <c r="B392" s="19"/>
      <c r="C392" s="19"/>
      <c r="D392" s="19"/>
      <c r="E392" s="37"/>
      <c r="F392" s="37"/>
      <c r="G392" s="38"/>
      <c r="H392" s="38"/>
      <c r="I392" s="38"/>
    </row>
    <row r="393" spans="1:9" ht="12.75">
      <c r="A393" s="19"/>
      <c r="B393" s="19"/>
      <c r="C393" s="19"/>
      <c r="D393" s="19"/>
      <c r="E393" s="37"/>
      <c r="F393" s="37"/>
      <c r="G393" s="38"/>
      <c r="H393" s="38"/>
      <c r="I393" s="38"/>
    </row>
    <row r="394" spans="1:9" ht="12.75">
      <c r="A394" s="19"/>
      <c r="B394" s="19"/>
      <c r="C394" s="19"/>
      <c r="D394" s="19"/>
      <c r="E394" s="37"/>
      <c r="F394" s="37"/>
      <c r="G394" s="38"/>
      <c r="H394" s="38"/>
      <c r="I394" s="38"/>
    </row>
    <row r="395" spans="1:9" ht="12.75">
      <c r="A395" s="19"/>
      <c r="B395" s="19"/>
      <c r="C395" s="19"/>
      <c r="D395" s="19"/>
      <c r="E395" s="37"/>
      <c r="F395" s="37"/>
      <c r="G395" s="38"/>
      <c r="H395" s="38"/>
      <c r="I395" s="38"/>
    </row>
    <row r="396" spans="1:9" ht="12.75">
      <c r="A396" s="19"/>
      <c r="B396" s="19"/>
      <c r="C396" s="19"/>
      <c r="D396" s="19"/>
      <c r="E396" s="37"/>
      <c r="F396" s="37"/>
      <c r="G396" s="38"/>
      <c r="H396" s="38"/>
      <c r="I396" s="38"/>
    </row>
    <row r="397" spans="1:9" ht="12.75">
      <c r="A397" s="19"/>
      <c r="B397" s="19"/>
      <c r="C397" s="19"/>
      <c r="D397" s="19"/>
      <c r="E397" s="37"/>
      <c r="F397" s="37"/>
      <c r="G397" s="38"/>
      <c r="H397" s="38"/>
      <c r="I397" s="38"/>
    </row>
    <row r="398" spans="1:9" ht="12.75">
      <c r="A398" s="19"/>
      <c r="B398" s="19"/>
      <c r="C398" s="19"/>
      <c r="D398" s="19"/>
      <c r="E398" s="37"/>
      <c r="F398" s="37"/>
      <c r="G398" s="38"/>
      <c r="H398" s="38"/>
      <c r="I398" s="38"/>
    </row>
    <row r="399" spans="1:9" ht="12.75">
      <c r="A399" s="19"/>
      <c r="B399" s="19"/>
      <c r="C399" s="19"/>
      <c r="D399" s="19"/>
      <c r="E399" s="37"/>
      <c r="F399" s="37"/>
      <c r="G399" s="38"/>
      <c r="H399" s="38"/>
      <c r="I399" s="38"/>
    </row>
    <row r="400" spans="1:9" ht="12.75">
      <c r="A400" s="19"/>
      <c r="B400" s="19"/>
      <c r="C400" s="19"/>
      <c r="D400" s="19"/>
      <c r="E400" s="37"/>
      <c r="F400" s="37"/>
      <c r="G400" s="38"/>
      <c r="H400" s="38"/>
      <c r="I400" s="38"/>
    </row>
    <row r="401" spans="1:9" ht="12.75">
      <c r="A401" s="19"/>
      <c r="B401" s="19"/>
      <c r="C401" s="19"/>
      <c r="D401" s="19"/>
      <c r="E401" s="37"/>
      <c r="F401" s="37"/>
      <c r="G401" s="38"/>
      <c r="H401" s="38"/>
      <c r="I401" s="38"/>
    </row>
    <row r="402" spans="1:9" ht="12.75">
      <c r="A402" s="19"/>
      <c r="B402" s="19"/>
      <c r="C402" s="19"/>
      <c r="D402" s="19"/>
      <c r="E402" s="37"/>
      <c r="F402" s="37"/>
      <c r="G402" s="38"/>
      <c r="H402" s="38"/>
      <c r="I402" s="38"/>
    </row>
    <row r="403" spans="1:9" ht="12.75">
      <c r="A403" s="19"/>
      <c r="B403" s="19"/>
      <c r="C403" s="19"/>
      <c r="D403" s="19"/>
      <c r="E403" s="37"/>
      <c r="F403" s="37"/>
      <c r="G403" s="38"/>
      <c r="H403" s="38"/>
      <c r="I403" s="38"/>
    </row>
    <row r="404" spans="1:9" ht="12.75">
      <c r="A404" s="19"/>
      <c r="B404" s="19"/>
      <c r="C404" s="19"/>
      <c r="D404" s="19"/>
      <c r="E404" s="37"/>
      <c r="F404" s="37"/>
      <c r="G404" s="38"/>
      <c r="H404" s="38"/>
      <c r="I404" s="38"/>
    </row>
    <row r="405" spans="1:9" ht="12.75">
      <c r="A405" s="19"/>
      <c r="B405" s="19"/>
      <c r="C405" s="19"/>
      <c r="D405" s="19"/>
      <c r="E405" s="37"/>
      <c r="F405" s="37"/>
      <c r="G405" s="38"/>
      <c r="H405" s="38"/>
      <c r="I405" s="38"/>
    </row>
    <row r="406" spans="1:9" ht="12.75">
      <c r="A406" s="19"/>
      <c r="B406" s="19"/>
      <c r="C406" s="19"/>
      <c r="D406" s="19"/>
      <c r="E406" s="37"/>
      <c r="F406" s="37"/>
      <c r="G406" s="38"/>
      <c r="H406" s="38"/>
      <c r="I406" s="38"/>
    </row>
    <row r="407" spans="1:9" ht="12.75">
      <c r="A407" s="19"/>
      <c r="B407" s="19"/>
      <c r="C407" s="19"/>
      <c r="D407" s="19"/>
      <c r="E407" s="37"/>
      <c r="F407" s="37"/>
      <c r="G407" s="38"/>
      <c r="H407" s="38"/>
      <c r="I407" s="38"/>
    </row>
    <row r="408" spans="1:9" ht="12.75">
      <c r="A408" s="19"/>
      <c r="B408" s="19"/>
      <c r="C408" s="19"/>
      <c r="D408" s="19"/>
      <c r="E408" s="37"/>
      <c r="F408" s="37"/>
      <c r="G408" s="38"/>
      <c r="H408" s="38"/>
      <c r="I408" s="38"/>
    </row>
    <row r="409" spans="1:9" ht="12.75">
      <c r="A409" s="19"/>
      <c r="B409" s="19"/>
      <c r="C409" s="19"/>
      <c r="D409" s="19"/>
      <c r="E409" s="37"/>
      <c r="F409" s="37"/>
      <c r="G409" s="38"/>
      <c r="H409" s="38"/>
      <c r="I409" s="38"/>
    </row>
    <row r="410" spans="1:9" ht="12.75">
      <c r="A410" s="19"/>
      <c r="B410" s="19"/>
      <c r="C410" s="19"/>
      <c r="D410" s="19"/>
      <c r="E410" s="37"/>
      <c r="F410" s="37"/>
      <c r="G410" s="38"/>
      <c r="H410" s="38"/>
      <c r="I410" s="38"/>
    </row>
    <row r="411" spans="1:9" ht="12.75">
      <c r="A411" s="19"/>
      <c r="B411" s="19"/>
      <c r="C411" s="19"/>
      <c r="D411" s="19"/>
      <c r="E411" s="37"/>
      <c r="F411" s="37"/>
      <c r="G411" s="38"/>
      <c r="H411" s="38"/>
      <c r="I411" s="38"/>
    </row>
    <row r="412" spans="1:9" ht="12.75">
      <c r="A412" s="19"/>
      <c r="B412" s="19"/>
      <c r="C412" s="19"/>
      <c r="D412" s="19"/>
      <c r="E412" s="37"/>
      <c r="F412" s="37"/>
      <c r="G412" s="38"/>
      <c r="H412" s="38"/>
      <c r="I412" s="38"/>
    </row>
    <row r="413" spans="1:9" ht="12.75">
      <c r="A413" s="19"/>
      <c r="B413" s="19"/>
      <c r="C413" s="19"/>
      <c r="D413" s="19"/>
      <c r="E413" s="37"/>
      <c r="F413" s="37"/>
      <c r="G413" s="38"/>
      <c r="H413" s="38"/>
      <c r="I413" s="38"/>
    </row>
    <row r="414" spans="1:9" ht="12.75">
      <c r="A414" s="19"/>
      <c r="B414" s="19"/>
      <c r="C414" s="19"/>
      <c r="D414" s="19"/>
      <c r="E414" s="37"/>
      <c r="F414" s="37"/>
      <c r="G414" s="38"/>
      <c r="H414" s="38"/>
      <c r="I414" s="38"/>
    </row>
    <row r="415" spans="1:9" ht="12.75">
      <c r="A415" s="19"/>
      <c r="B415" s="19"/>
      <c r="C415" s="19"/>
      <c r="D415" s="19"/>
      <c r="E415" s="37"/>
      <c r="F415" s="37"/>
      <c r="G415" s="38"/>
      <c r="H415" s="38"/>
      <c r="I415" s="38"/>
    </row>
    <row r="416" spans="1:9" ht="12.75">
      <c r="A416" s="19"/>
      <c r="B416" s="19"/>
      <c r="C416" s="19"/>
      <c r="D416" s="19"/>
      <c r="E416" s="37"/>
      <c r="F416" s="37"/>
      <c r="G416" s="38"/>
      <c r="H416" s="38"/>
      <c r="I416" s="38"/>
    </row>
    <row r="417" spans="1:9" ht="12.75">
      <c r="A417" s="19"/>
      <c r="B417" s="19"/>
      <c r="C417" s="19"/>
      <c r="D417" s="19"/>
      <c r="E417" s="37"/>
      <c r="F417" s="37"/>
      <c r="G417" s="38"/>
      <c r="H417" s="38"/>
      <c r="I417" s="38"/>
    </row>
    <row r="418" spans="1:9" ht="12.75">
      <c r="A418" s="19"/>
      <c r="B418" s="19"/>
      <c r="C418" s="19"/>
      <c r="D418" s="19"/>
      <c r="E418" s="37"/>
      <c r="F418" s="37"/>
      <c r="G418" s="38"/>
      <c r="H418" s="38"/>
      <c r="I418" s="38"/>
    </row>
    <row r="419" spans="1:9" ht="12.75">
      <c r="A419" s="19"/>
      <c r="B419" s="19"/>
      <c r="C419" s="19"/>
      <c r="D419" s="19"/>
      <c r="E419" s="37"/>
      <c r="F419" s="37"/>
      <c r="G419" s="38"/>
      <c r="H419" s="38"/>
      <c r="I419" s="38"/>
    </row>
    <row r="420" spans="1:9" ht="12.75">
      <c r="A420" s="19"/>
      <c r="B420" s="19"/>
      <c r="C420" s="19"/>
      <c r="D420" s="19"/>
      <c r="E420" s="37"/>
      <c r="F420" s="37"/>
      <c r="G420" s="38"/>
      <c r="H420" s="38"/>
      <c r="I420" s="38"/>
    </row>
    <row r="421" spans="1:9" ht="12.75">
      <c r="A421" s="19"/>
      <c r="B421" s="19"/>
      <c r="C421" s="19"/>
      <c r="D421" s="19"/>
      <c r="E421" s="37"/>
      <c r="F421" s="37"/>
      <c r="G421" s="38"/>
      <c r="H421" s="38"/>
      <c r="I421" s="38"/>
    </row>
    <row r="422" spans="1:9" ht="12.75">
      <c r="A422" s="19"/>
      <c r="B422" s="19"/>
      <c r="C422" s="19"/>
      <c r="D422" s="19"/>
      <c r="E422" s="37"/>
      <c r="F422" s="37"/>
      <c r="G422" s="38"/>
      <c r="H422" s="38"/>
      <c r="I422" s="38"/>
    </row>
    <row r="423" spans="1:9" ht="12.75">
      <c r="A423" s="19"/>
      <c r="B423" s="19"/>
      <c r="C423" s="19"/>
      <c r="D423" s="19"/>
      <c r="E423" s="37"/>
      <c r="F423" s="37"/>
      <c r="G423" s="38"/>
      <c r="H423" s="38"/>
      <c r="I423" s="38"/>
    </row>
    <row r="424" spans="1:9" ht="12.75">
      <c r="A424" s="19"/>
      <c r="B424" s="19"/>
      <c r="C424" s="19"/>
      <c r="D424" s="19"/>
      <c r="E424" s="37"/>
      <c r="F424" s="37"/>
      <c r="G424" s="38"/>
      <c r="H424" s="38"/>
      <c r="I424" s="38"/>
    </row>
    <row r="425" spans="1:9" ht="12.75">
      <c r="A425" s="19"/>
      <c r="B425" s="19"/>
      <c r="C425" s="19"/>
      <c r="D425" s="19"/>
      <c r="E425" s="37"/>
      <c r="F425" s="37"/>
      <c r="G425" s="38"/>
      <c r="H425" s="38"/>
      <c r="I425" s="38"/>
    </row>
    <row r="426" spans="1:9" ht="12.75">
      <c r="A426" s="19"/>
      <c r="B426" s="19"/>
      <c r="C426" s="19"/>
      <c r="D426" s="19"/>
      <c r="E426" s="37"/>
      <c r="F426" s="37"/>
      <c r="G426" s="38"/>
      <c r="H426" s="38"/>
      <c r="I426" s="38"/>
    </row>
    <row r="427" spans="1:9" ht="12.75">
      <c r="A427" s="19"/>
      <c r="B427" s="19"/>
      <c r="C427" s="19"/>
      <c r="D427" s="19"/>
      <c r="E427" s="37"/>
      <c r="F427" s="37"/>
      <c r="G427" s="38"/>
      <c r="H427" s="38"/>
      <c r="I427" s="38"/>
    </row>
    <row r="428" spans="1:9" ht="12.75">
      <c r="A428" s="19"/>
      <c r="B428" s="19"/>
      <c r="C428" s="19"/>
      <c r="D428" s="19"/>
      <c r="E428" s="37"/>
      <c r="F428" s="37"/>
      <c r="G428" s="38"/>
      <c r="H428" s="38"/>
      <c r="I428" s="38"/>
    </row>
    <row r="429" spans="1:9" ht="12.75">
      <c r="A429" s="19"/>
      <c r="B429" s="19"/>
      <c r="C429" s="19"/>
      <c r="D429" s="19"/>
      <c r="E429" s="37"/>
      <c r="F429" s="37"/>
      <c r="G429" s="38"/>
      <c r="H429" s="38"/>
      <c r="I429" s="38"/>
    </row>
    <row r="430" spans="1:9" ht="12.75">
      <c r="A430" s="19"/>
      <c r="B430" s="19"/>
      <c r="C430" s="19"/>
      <c r="D430" s="19"/>
      <c r="E430" s="37"/>
      <c r="F430" s="37"/>
      <c r="G430" s="38"/>
      <c r="H430" s="38"/>
      <c r="I430" s="38"/>
    </row>
    <row r="431" spans="1:9" ht="12.75">
      <c r="A431" s="19"/>
      <c r="B431" s="19"/>
      <c r="C431" s="19"/>
      <c r="D431" s="19"/>
      <c r="E431" s="37"/>
      <c r="F431" s="37"/>
      <c r="G431" s="38"/>
      <c r="H431" s="38"/>
      <c r="I431" s="38"/>
    </row>
    <row r="432" spans="1:9" ht="12.75">
      <c r="A432" s="19"/>
      <c r="B432" s="19"/>
      <c r="C432" s="19"/>
      <c r="D432" s="19"/>
      <c r="E432" s="37"/>
      <c r="F432" s="37"/>
      <c r="G432" s="38"/>
      <c r="H432" s="38"/>
      <c r="I432" s="38"/>
    </row>
    <row r="433" spans="1:9" ht="12.75">
      <c r="A433" s="19"/>
      <c r="B433" s="19"/>
      <c r="C433" s="19"/>
      <c r="D433" s="19"/>
      <c r="E433" s="37"/>
      <c r="F433" s="37"/>
      <c r="G433" s="38"/>
      <c r="H433" s="38"/>
      <c r="I433" s="38"/>
    </row>
    <row r="434" spans="1:9" ht="12.75">
      <c r="A434" s="19"/>
      <c r="B434" s="19"/>
      <c r="C434" s="19"/>
      <c r="D434" s="19"/>
      <c r="E434" s="37"/>
      <c r="F434" s="37"/>
      <c r="G434" s="38"/>
      <c r="H434" s="38"/>
      <c r="I434" s="38"/>
    </row>
    <row r="435" spans="1:9" ht="12.75">
      <c r="A435" s="19"/>
      <c r="B435" s="19"/>
      <c r="C435" s="19"/>
      <c r="D435" s="19"/>
      <c r="E435" s="37"/>
      <c r="F435" s="37"/>
      <c r="G435" s="38"/>
      <c r="H435" s="38"/>
      <c r="I435" s="38"/>
    </row>
    <row r="436" spans="1:9" ht="12.75">
      <c r="A436" s="19"/>
      <c r="B436" s="19"/>
      <c r="C436" s="19"/>
      <c r="D436" s="19"/>
      <c r="E436" s="37"/>
      <c r="F436" s="37"/>
      <c r="G436" s="38"/>
      <c r="H436" s="38"/>
      <c r="I436" s="38"/>
    </row>
    <row r="437" spans="1:9" ht="12.75">
      <c r="A437" s="19"/>
      <c r="B437" s="19"/>
      <c r="C437" s="19"/>
      <c r="D437" s="19"/>
      <c r="E437" s="37"/>
      <c r="F437" s="37"/>
      <c r="G437" s="38"/>
      <c r="H437" s="38"/>
      <c r="I437" s="38"/>
    </row>
    <row r="438" spans="1:9" ht="12.75">
      <c r="A438" s="19"/>
      <c r="B438" s="19"/>
      <c r="C438" s="19"/>
      <c r="D438" s="19"/>
      <c r="E438" s="37"/>
      <c r="F438" s="37"/>
      <c r="G438" s="38"/>
      <c r="H438" s="38"/>
      <c r="I438" s="38"/>
    </row>
    <row r="439" spans="1:9" ht="12.75">
      <c r="A439" s="19"/>
      <c r="B439" s="19"/>
      <c r="C439" s="19"/>
      <c r="D439" s="19"/>
      <c r="E439" s="37"/>
      <c r="F439" s="37"/>
      <c r="G439" s="38"/>
      <c r="H439" s="38"/>
      <c r="I439" s="38"/>
    </row>
    <row r="440" spans="1:9" ht="12.75">
      <c r="A440" s="19"/>
      <c r="B440" s="19"/>
      <c r="C440" s="19"/>
      <c r="D440" s="19"/>
      <c r="E440" s="37"/>
      <c r="F440" s="37"/>
      <c r="G440" s="38"/>
      <c r="H440" s="38"/>
      <c r="I440" s="38"/>
    </row>
    <row r="441" spans="1:9" ht="12.75">
      <c r="A441" s="19"/>
      <c r="B441" s="19"/>
      <c r="C441" s="19"/>
      <c r="D441" s="19"/>
      <c r="E441" s="37"/>
      <c r="F441" s="37"/>
      <c r="G441" s="38"/>
      <c r="H441" s="38"/>
      <c r="I441" s="38"/>
    </row>
    <row r="442" spans="1:9" ht="12.75">
      <c r="A442" s="19"/>
      <c r="B442" s="19"/>
      <c r="C442" s="19"/>
      <c r="D442" s="19"/>
      <c r="E442" s="37"/>
      <c r="F442" s="37"/>
      <c r="G442" s="38"/>
      <c r="H442" s="38"/>
      <c r="I442" s="38"/>
    </row>
    <row r="443" spans="1:9" ht="12.75">
      <c r="A443" s="19"/>
      <c r="B443" s="19"/>
      <c r="C443" s="19"/>
      <c r="D443" s="19"/>
      <c r="E443" s="37"/>
      <c r="F443" s="37"/>
      <c r="G443" s="38"/>
      <c r="H443" s="38"/>
      <c r="I443" s="38"/>
    </row>
    <row r="444" spans="1:9" ht="12.75">
      <c r="A444" s="19"/>
      <c r="B444" s="19"/>
      <c r="C444" s="19"/>
      <c r="D444" s="19"/>
      <c r="E444" s="37"/>
      <c r="F444" s="37"/>
      <c r="G444" s="38"/>
      <c r="H444" s="38"/>
      <c r="I444" s="38"/>
    </row>
    <row r="445" spans="1:9" ht="12.75">
      <c r="A445" s="19"/>
      <c r="B445" s="19"/>
      <c r="C445" s="19"/>
      <c r="D445" s="19"/>
      <c r="E445" s="37"/>
      <c r="F445" s="37"/>
      <c r="G445" s="38"/>
      <c r="H445" s="38"/>
      <c r="I445" s="38"/>
    </row>
    <row r="446" spans="1:9" ht="12.75">
      <c r="A446" s="19"/>
      <c r="B446" s="19"/>
      <c r="C446" s="19"/>
      <c r="D446" s="19"/>
      <c r="E446" s="37"/>
      <c r="F446" s="37"/>
      <c r="G446" s="38"/>
      <c r="H446" s="38"/>
      <c r="I446" s="38"/>
    </row>
    <row r="447" spans="1:9" ht="12.75">
      <c r="A447" s="19"/>
      <c r="B447" s="19"/>
      <c r="C447" s="19"/>
      <c r="D447" s="19"/>
      <c r="E447" s="37"/>
      <c r="F447" s="37"/>
      <c r="G447" s="38"/>
      <c r="H447" s="38"/>
      <c r="I447" s="38"/>
    </row>
    <row r="448" spans="1:9" ht="12.75">
      <c r="A448" s="19"/>
      <c r="B448" s="19"/>
      <c r="C448" s="19"/>
      <c r="D448" s="19"/>
      <c r="E448" s="37"/>
      <c r="F448" s="37"/>
      <c r="G448" s="38"/>
      <c r="H448" s="38"/>
      <c r="I448" s="38"/>
    </row>
    <row r="449" spans="1:9" ht="12.75">
      <c r="A449" s="19"/>
      <c r="B449" s="19"/>
      <c r="C449" s="19"/>
      <c r="D449" s="19"/>
      <c r="E449" s="37"/>
      <c r="F449" s="37"/>
      <c r="G449" s="38"/>
      <c r="H449" s="38"/>
      <c r="I449" s="38"/>
    </row>
    <row r="450" spans="1:9" ht="12.75">
      <c r="A450" s="19"/>
      <c r="B450" s="19"/>
      <c r="C450" s="19"/>
      <c r="D450" s="19"/>
      <c r="E450" s="37"/>
      <c r="F450" s="37"/>
      <c r="G450" s="38"/>
      <c r="H450" s="38"/>
      <c r="I450" s="38"/>
    </row>
    <row r="451" spans="1:9" ht="12.75">
      <c r="A451" s="19"/>
      <c r="B451" s="19"/>
      <c r="C451" s="19"/>
      <c r="D451" s="19"/>
      <c r="E451" s="37"/>
      <c r="F451" s="37"/>
      <c r="G451" s="38"/>
      <c r="H451" s="38"/>
      <c r="I451" s="38"/>
    </row>
    <row r="452" spans="1:9" ht="12.75">
      <c r="A452" s="19"/>
      <c r="B452" s="19"/>
      <c r="C452" s="19"/>
      <c r="D452" s="19"/>
      <c r="E452" s="37"/>
      <c r="F452" s="37"/>
      <c r="G452" s="38"/>
      <c r="H452" s="38"/>
      <c r="I452" s="38"/>
    </row>
    <row r="453" spans="1:9" ht="12.75">
      <c r="A453" s="19"/>
      <c r="B453" s="19"/>
      <c r="C453" s="19"/>
      <c r="D453" s="19"/>
      <c r="E453" s="37"/>
      <c r="F453" s="37"/>
      <c r="G453" s="38"/>
      <c r="H453" s="38"/>
      <c r="I453" s="38"/>
    </row>
    <row r="454" spans="1:9" ht="12.75">
      <c r="A454" s="19"/>
      <c r="B454" s="19"/>
      <c r="C454" s="19"/>
      <c r="D454" s="19"/>
      <c r="E454" s="37"/>
      <c r="F454" s="37"/>
      <c r="G454" s="38"/>
      <c r="H454" s="38"/>
      <c r="I454" s="38"/>
    </row>
    <row r="455" spans="1:9" ht="12.75">
      <c r="A455" s="19"/>
      <c r="B455" s="19"/>
      <c r="C455" s="19"/>
      <c r="D455" s="19"/>
      <c r="E455" s="37"/>
      <c r="F455" s="37"/>
      <c r="G455" s="38"/>
      <c r="H455" s="38"/>
      <c r="I455" s="38"/>
    </row>
    <row r="456" spans="1:9" ht="12.75">
      <c r="A456" s="19"/>
      <c r="B456" s="19"/>
      <c r="C456" s="19"/>
      <c r="D456" s="19"/>
      <c r="E456" s="37"/>
      <c r="F456" s="37"/>
      <c r="G456" s="38"/>
      <c r="H456" s="38"/>
      <c r="I456" s="38"/>
    </row>
    <row r="457" spans="1:9" ht="12.75">
      <c r="A457" s="19"/>
      <c r="B457" s="19"/>
      <c r="C457" s="19"/>
      <c r="D457" s="19"/>
      <c r="E457" s="37"/>
      <c r="F457" s="37"/>
      <c r="G457" s="38"/>
      <c r="H457" s="38"/>
      <c r="I457" s="38"/>
    </row>
    <row r="458" spans="1:9" ht="12.75">
      <c r="A458" s="19"/>
      <c r="B458" s="19"/>
      <c r="C458" s="19"/>
      <c r="D458" s="19"/>
      <c r="E458" s="37"/>
      <c r="F458" s="37"/>
      <c r="G458" s="38"/>
      <c r="H458" s="38"/>
      <c r="I458" s="38"/>
    </row>
    <row r="459" spans="1:9" ht="12.75">
      <c r="A459" s="19"/>
      <c r="B459" s="19"/>
      <c r="C459" s="19"/>
      <c r="D459" s="19"/>
      <c r="E459" s="37"/>
      <c r="F459" s="37"/>
      <c r="G459" s="38"/>
      <c r="H459" s="38"/>
      <c r="I459" s="38"/>
    </row>
    <row r="460" spans="1:9" ht="12.75">
      <c r="A460" s="19"/>
      <c r="B460" s="19"/>
      <c r="C460" s="19"/>
      <c r="D460" s="19"/>
      <c r="E460" s="37"/>
      <c r="F460" s="37"/>
      <c r="G460" s="38"/>
      <c r="H460" s="38"/>
      <c r="I460" s="38"/>
    </row>
    <row r="461" spans="1:9" ht="12.75">
      <c r="A461" s="19"/>
      <c r="B461" s="19"/>
      <c r="C461" s="19"/>
      <c r="D461" s="19"/>
      <c r="E461" s="37"/>
      <c r="F461" s="37"/>
      <c r="G461" s="38"/>
      <c r="H461" s="38"/>
      <c r="I461" s="38"/>
    </row>
    <row r="462" spans="1:9" ht="12.75">
      <c r="A462" s="19"/>
      <c r="B462" s="19"/>
      <c r="C462" s="19"/>
      <c r="D462" s="19"/>
      <c r="E462" s="37"/>
      <c r="F462" s="37"/>
      <c r="G462" s="38"/>
      <c r="H462" s="38"/>
      <c r="I462" s="38"/>
    </row>
    <row r="463" spans="1:9" ht="12.75">
      <c r="A463" s="19"/>
      <c r="B463" s="19"/>
      <c r="C463" s="19"/>
      <c r="D463" s="19"/>
      <c r="E463" s="37"/>
      <c r="F463" s="37"/>
      <c r="G463" s="38"/>
      <c r="H463" s="38"/>
      <c r="I463" s="38"/>
    </row>
    <row r="464" spans="1:9" ht="12.75">
      <c r="A464" s="19"/>
      <c r="B464" s="19"/>
      <c r="C464" s="19"/>
      <c r="D464" s="19"/>
      <c r="E464" s="37"/>
      <c r="F464" s="37"/>
      <c r="G464" s="38"/>
      <c r="H464" s="38"/>
      <c r="I464" s="38"/>
    </row>
    <row r="465" spans="1:9" ht="12.75">
      <c r="A465" s="19"/>
      <c r="B465" s="19"/>
      <c r="C465" s="19"/>
      <c r="D465" s="19"/>
      <c r="E465" s="37"/>
      <c r="F465" s="37"/>
      <c r="G465" s="38"/>
      <c r="H465" s="38"/>
      <c r="I465" s="38"/>
    </row>
    <row r="466" spans="1:9" ht="12.75">
      <c r="A466" s="19"/>
      <c r="B466" s="19"/>
      <c r="C466" s="19"/>
      <c r="D466" s="19"/>
      <c r="E466" s="37"/>
      <c r="F466" s="37"/>
      <c r="G466" s="38"/>
      <c r="H466" s="38"/>
      <c r="I466" s="38"/>
    </row>
    <row r="467" spans="1:9" ht="12.75">
      <c r="A467" s="19"/>
      <c r="B467" s="19"/>
      <c r="C467" s="19"/>
      <c r="D467" s="19"/>
      <c r="E467" s="37"/>
      <c r="F467" s="37"/>
      <c r="G467" s="38"/>
      <c r="H467" s="38"/>
      <c r="I467" s="38"/>
    </row>
    <row r="468" spans="1:9" ht="12.75">
      <c r="A468" s="19"/>
      <c r="B468" s="19"/>
      <c r="C468" s="19"/>
      <c r="D468" s="19"/>
      <c r="E468" s="37"/>
      <c r="F468" s="37"/>
      <c r="G468" s="38"/>
      <c r="H468" s="38"/>
      <c r="I468" s="38"/>
    </row>
    <row r="469" spans="1:9" ht="12.75">
      <c r="A469" s="19"/>
      <c r="B469" s="19"/>
      <c r="C469" s="19"/>
      <c r="D469" s="19"/>
      <c r="E469" s="37"/>
      <c r="F469" s="37"/>
      <c r="G469" s="38"/>
      <c r="H469" s="38"/>
      <c r="I469" s="38"/>
    </row>
    <row r="470" spans="1:9" ht="12.75">
      <c r="A470" s="19"/>
      <c r="B470" s="19"/>
      <c r="C470" s="19"/>
      <c r="D470" s="19"/>
      <c r="E470" s="37"/>
      <c r="F470" s="37"/>
      <c r="G470" s="38"/>
      <c r="H470" s="38"/>
      <c r="I470" s="38"/>
    </row>
    <row r="471" spans="1:9" ht="12.75">
      <c r="A471" s="19"/>
      <c r="B471" s="19"/>
      <c r="C471" s="19"/>
      <c r="D471" s="19"/>
      <c r="E471" s="37"/>
      <c r="F471" s="37"/>
      <c r="G471" s="38"/>
      <c r="H471" s="38"/>
      <c r="I471" s="38"/>
    </row>
    <row r="472" spans="1:9" ht="12.75">
      <c r="A472" s="19"/>
      <c r="B472" s="19"/>
      <c r="C472" s="19"/>
      <c r="D472" s="19"/>
      <c r="E472" s="37"/>
      <c r="F472" s="37"/>
      <c r="G472" s="38"/>
      <c r="H472" s="38"/>
      <c r="I472" s="38"/>
    </row>
    <row r="473" spans="1:9" ht="12.75">
      <c r="A473" s="19"/>
      <c r="B473" s="19"/>
      <c r="C473" s="19"/>
      <c r="D473" s="19"/>
      <c r="E473" s="37"/>
      <c r="F473" s="37"/>
      <c r="G473" s="38"/>
      <c r="H473" s="38"/>
      <c r="I473" s="38"/>
    </row>
    <row r="474" spans="1:9" ht="12.75">
      <c r="A474" s="19"/>
      <c r="B474" s="19"/>
      <c r="C474" s="19"/>
      <c r="D474" s="19"/>
      <c r="E474" s="37"/>
      <c r="F474" s="37"/>
      <c r="G474" s="38"/>
      <c r="H474" s="38"/>
      <c r="I474" s="38"/>
    </row>
    <row r="475" spans="1:9" ht="12.75">
      <c r="A475" s="19"/>
      <c r="B475" s="19"/>
      <c r="C475" s="19"/>
      <c r="D475" s="19"/>
      <c r="E475" s="37"/>
      <c r="F475" s="37"/>
      <c r="G475" s="38"/>
      <c r="H475" s="38"/>
      <c r="I475" s="38"/>
    </row>
    <row r="476" spans="1:9" ht="12.75">
      <c r="A476" s="19"/>
      <c r="B476" s="19"/>
      <c r="C476" s="19"/>
      <c r="D476" s="19"/>
      <c r="E476" s="37"/>
      <c r="F476" s="37"/>
      <c r="G476" s="38"/>
      <c r="H476" s="38"/>
      <c r="I476" s="38"/>
    </row>
    <row r="477" spans="1:9" ht="12.75">
      <c r="A477" s="19"/>
      <c r="B477" s="19"/>
      <c r="C477" s="19"/>
      <c r="D477" s="19"/>
      <c r="E477" s="37"/>
      <c r="F477" s="37"/>
      <c r="G477" s="38"/>
      <c r="H477" s="38"/>
      <c r="I477" s="38"/>
    </row>
    <row r="478" spans="1:9" ht="12.75">
      <c r="A478" s="19"/>
      <c r="B478" s="19"/>
      <c r="C478" s="19"/>
      <c r="D478" s="19"/>
      <c r="E478" s="37"/>
      <c r="F478" s="37"/>
      <c r="G478" s="38"/>
      <c r="H478" s="38"/>
      <c r="I478" s="38"/>
    </row>
    <row r="479" spans="1:9" ht="12.75">
      <c r="A479" s="19"/>
      <c r="B479" s="19"/>
      <c r="C479" s="19"/>
      <c r="D479" s="19"/>
      <c r="E479" s="37"/>
      <c r="F479" s="37"/>
      <c r="G479" s="38"/>
      <c r="H479" s="38"/>
      <c r="I479" s="38"/>
    </row>
    <row r="480" spans="1:9" ht="12.75">
      <c r="A480" s="19"/>
      <c r="B480" s="19"/>
      <c r="C480" s="19"/>
      <c r="D480" s="19"/>
      <c r="E480" s="37"/>
      <c r="F480" s="37"/>
      <c r="G480" s="38"/>
      <c r="H480" s="38"/>
      <c r="I480" s="38"/>
    </row>
    <row r="481" spans="1:9" ht="12.75">
      <c r="A481" s="19"/>
      <c r="B481" s="19"/>
      <c r="C481" s="19"/>
      <c r="D481" s="19"/>
      <c r="E481" s="37"/>
      <c r="F481" s="37"/>
      <c r="G481" s="38"/>
      <c r="H481" s="38"/>
      <c r="I481" s="38"/>
    </row>
    <row r="482" spans="1:9" ht="12.75">
      <c r="A482" s="19"/>
      <c r="B482" s="19"/>
      <c r="C482" s="19"/>
      <c r="D482" s="19"/>
      <c r="E482" s="37"/>
      <c r="F482" s="37"/>
      <c r="G482" s="38"/>
      <c r="H482" s="38"/>
      <c r="I482" s="38"/>
    </row>
    <row r="483" spans="1:9" ht="12.75">
      <c r="A483" s="19"/>
      <c r="B483" s="19"/>
      <c r="C483" s="19"/>
      <c r="D483" s="19"/>
      <c r="E483" s="37"/>
      <c r="F483" s="37"/>
      <c r="G483" s="38"/>
      <c r="H483" s="38"/>
      <c r="I483" s="38"/>
    </row>
    <row r="484" spans="1:9" ht="12.75">
      <c r="A484" s="19"/>
      <c r="B484" s="19"/>
      <c r="C484" s="19"/>
      <c r="D484" s="19"/>
      <c r="E484" s="37"/>
      <c r="F484" s="37"/>
      <c r="G484" s="38"/>
      <c r="H484" s="38"/>
      <c r="I484" s="38"/>
    </row>
    <row r="485" spans="1:9" ht="12.75">
      <c r="A485" s="19"/>
      <c r="B485" s="19"/>
      <c r="C485" s="19"/>
      <c r="D485" s="19"/>
      <c r="E485" s="37"/>
      <c r="F485" s="37"/>
      <c r="G485" s="38"/>
      <c r="H485" s="38"/>
      <c r="I485" s="38"/>
    </row>
    <row r="486" spans="1:9" ht="12.75">
      <c r="A486" s="19"/>
      <c r="B486" s="19"/>
      <c r="C486" s="19"/>
      <c r="D486" s="19"/>
      <c r="E486" s="37"/>
      <c r="F486" s="37"/>
      <c r="G486" s="38"/>
      <c r="H486" s="38"/>
      <c r="I486" s="38"/>
    </row>
    <row r="487" spans="1:9" ht="12.75">
      <c r="A487" s="19"/>
      <c r="B487" s="19"/>
      <c r="C487" s="19"/>
      <c r="D487" s="19"/>
      <c r="E487" s="37"/>
      <c r="F487" s="37"/>
      <c r="G487" s="38"/>
      <c r="H487" s="38"/>
      <c r="I487" s="38"/>
    </row>
    <row r="488" spans="1:9" ht="12.75">
      <c r="A488" s="19"/>
      <c r="B488" s="19"/>
      <c r="C488" s="19"/>
      <c r="D488" s="19"/>
      <c r="E488" s="37"/>
      <c r="F488" s="37"/>
      <c r="G488" s="38"/>
      <c r="H488" s="38"/>
      <c r="I488" s="38"/>
    </row>
    <row r="489" spans="1:9" ht="12.75">
      <c r="A489" s="19"/>
      <c r="B489" s="19"/>
      <c r="C489" s="19"/>
      <c r="D489" s="19"/>
      <c r="E489" s="37"/>
      <c r="F489" s="37"/>
      <c r="G489" s="38"/>
      <c r="H489" s="38"/>
      <c r="I489" s="38"/>
    </row>
    <row r="490" spans="1:9" ht="12.75">
      <c r="A490" s="19"/>
      <c r="B490" s="19"/>
      <c r="C490" s="19"/>
      <c r="D490" s="19"/>
      <c r="E490" s="37"/>
      <c r="F490" s="37"/>
      <c r="G490" s="38"/>
      <c r="H490" s="38"/>
      <c r="I490" s="38"/>
    </row>
    <row r="491" spans="1:9" ht="12.75">
      <c r="A491" s="19"/>
      <c r="B491" s="19"/>
      <c r="C491" s="19"/>
      <c r="D491" s="19"/>
      <c r="E491" s="37"/>
      <c r="F491" s="37"/>
      <c r="G491" s="38"/>
      <c r="H491" s="38"/>
      <c r="I491" s="38"/>
    </row>
    <row r="492" spans="1:9" ht="12.75">
      <c r="A492" s="19"/>
      <c r="B492" s="19"/>
      <c r="C492" s="19"/>
      <c r="D492" s="19"/>
      <c r="E492" s="37"/>
      <c r="F492" s="37"/>
      <c r="G492" s="38"/>
      <c r="H492" s="38"/>
      <c r="I492" s="38"/>
    </row>
    <row r="493" spans="1:9" ht="12.75">
      <c r="A493" s="19"/>
      <c r="B493" s="19"/>
      <c r="C493" s="19"/>
      <c r="D493" s="19"/>
      <c r="E493" s="37"/>
      <c r="F493" s="37"/>
      <c r="G493" s="38"/>
      <c r="H493" s="38"/>
      <c r="I493" s="38"/>
    </row>
    <row r="494" spans="1:9" ht="12.75">
      <c r="A494" s="19"/>
      <c r="B494" s="19"/>
      <c r="C494" s="19"/>
      <c r="D494" s="19"/>
      <c r="E494" s="37"/>
      <c r="F494" s="37"/>
      <c r="G494" s="38"/>
      <c r="H494" s="38"/>
      <c r="I494" s="38"/>
    </row>
    <row r="495" spans="1:9" ht="12.75">
      <c r="A495" s="19"/>
      <c r="B495" s="19"/>
      <c r="C495" s="19"/>
      <c r="D495" s="19"/>
      <c r="E495" s="37"/>
      <c r="F495" s="37"/>
      <c r="G495" s="38"/>
      <c r="H495" s="38"/>
      <c r="I495" s="38"/>
    </row>
    <row r="496" spans="1:9" ht="12.75">
      <c r="A496" s="19"/>
      <c r="B496" s="19"/>
      <c r="C496" s="19"/>
      <c r="D496" s="19"/>
      <c r="E496" s="37"/>
      <c r="F496" s="37"/>
      <c r="G496" s="38"/>
      <c r="H496" s="38"/>
      <c r="I496" s="38"/>
    </row>
    <row r="497" spans="1:9" ht="12.75">
      <c r="A497" s="19"/>
      <c r="B497" s="19"/>
      <c r="C497" s="19"/>
      <c r="D497" s="19"/>
      <c r="E497" s="37"/>
      <c r="F497" s="37"/>
      <c r="G497" s="38"/>
      <c r="H497" s="38"/>
      <c r="I497" s="38"/>
    </row>
    <row r="498" spans="1:9" ht="12.75">
      <c r="A498" s="19"/>
      <c r="B498" s="19"/>
      <c r="C498" s="19"/>
      <c r="D498" s="19"/>
      <c r="E498" s="37"/>
      <c r="F498" s="37"/>
      <c r="G498" s="38"/>
      <c r="H498" s="38"/>
      <c r="I498" s="38"/>
    </row>
    <row r="499" spans="1:9" ht="12.75">
      <c r="A499" s="19"/>
      <c r="B499" s="19"/>
      <c r="C499" s="19"/>
      <c r="D499" s="19"/>
      <c r="E499" s="37"/>
      <c r="F499" s="37"/>
      <c r="G499" s="38"/>
      <c r="H499" s="38"/>
      <c r="I499" s="38"/>
    </row>
    <row r="500" spans="1:9" ht="12.75">
      <c r="A500" s="19"/>
      <c r="B500" s="19"/>
      <c r="C500" s="19"/>
      <c r="D500" s="19"/>
      <c r="E500" s="37"/>
      <c r="F500" s="37"/>
      <c r="G500" s="38"/>
      <c r="H500" s="38"/>
      <c r="I500" s="38"/>
    </row>
    <row r="501" spans="1:9" ht="12.75">
      <c r="A501" s="19"/>
      <c r="B501" s="19"/>
      <c r="C501" s="19"/>
      <c r="D501" s="19"/>
      <c r="E501" s="37"/>
      <c r="F501" s="37"/>
      <c r="G501" s="38"/>
      <c r="H501" s="38"/>
      <c r="I501" s="38"/>
    </row>
    <row r="502" spans="1:9" ht="12.75">
      <c r="A502" s="19"/>
      <c r="B502" s="19"/>
      <c r="C502" s="19"/>
      <c r="D502" s="19"/>
      <c r="E502" s="37"/>
      <c r="F502" s="37"/>
      <c r="G502" s="38"/>
      <c r="H502" s="38"/>
      <c r="I502" s="38"/>
    </row>
    <row r="503" spans="1:9" ht="12.75">
      <c r="A503" s="19"/>
      <c r="B503" s="19"/>
      <c r="C503" s="19"/>
      <c r="D503" s="19"/>
      <c r="E503" s="37"/>
      <c r="F503" s="37"/>
      <c r="G503" s="38"/>
      <c r="H503" s="38"/>
      <c r="I503" s="38"/>
    </row>
    <row r="504" spans="1:9" ht="12.75">
      <c r="A504" s="19"/>
      <c r="B504" s="19"/>
      <c r="C504" s="19"/>
      <c r="D504" s="19"/>
      <c r="E504" s="37"/>
      <c r="F504" s="37"/>
      <c r="G504" s="38"/>
      <c r="H504" s="38"/>
      <c r="I504" s="38"/>
    </row>
    <row r="505" spans="1:9" ht="12.75">
      <c r="A505" s="19"/>
      <c r="B505" s="19"/>
      <c r="C505" s="19"/>
      <c r="D505" s="19"/>
      <c r="E505" s="37"/>
      <c r="F505" s="37"/>
      <c r="G505" s="38"/>
      <c r="H505" s="38"/>
      <c r="I505" s="38"/>
    </row>
    <row r="506" spans="1:9" ht="12.75">
      <c r="A506" s="19"/>
      <c r="B506" s="19"/>
      <c r="C506" s="19"/>
      <c r="D506" s="19"/>
      <c r="E506" s="37"/>
      <c r="F506" s="37"/>
      <c r="G506" s="38"/>
      <c r="H506" s="38"/>
      <c r="I506" s="38"/>
    </row>
    <row r="507" spans="1:9" ht="12.75">
      <c r="A507" s="19"/>
      <c r="B507" s="19"/>
      <c r="C507" s="19"/>
      <c r="D507" s="19"/>
      <c r="E507" s="37"/>
      <c r="F507" s="37"/>
      <c r="G507" s="38"/>
      <c r="H507" s="38"/>
      <c r="I507" s="38"/>
    </row>
    <row r="508" spans="1:9" ht="12.75">
      <c r="A508" s="19"/>
      <c r="B508" s="19"/>
      <c r="C508" s="19"/>
      <c r="D508" s="19"/>
      <c r="E508" s="37"/>
      <c r="F508" s="37"/>
      <c r="G508" s="38"/>
      <c r="H508" s="38"/>
      <c r="I508" s="38"/>
    </row>
    <row r="509" spans="1:9" ht="12.75">
      <c r="A509" s="19"/>
      <c r="B509" s="19"/>
      <c r="C509" s="19"/>
      <c r="D509" s="19"/>
      <c r="E509" s="37"/>
      <c r="F509" s="37"/>
      <c r="G509" s="38"/>
      <c r="H509" s="38"/>
      <c r="I509" s="38"/>
    </row>
    <row r="510" spans="1:9" ht="12.75">
      <c r="A510" s="19"/>
      <c r="B510" s="19"/>
      <c r="C510" s="19"/>
      <c r="D510" s="19"/>
      <c r="E510" s="37"/>
      <c r="F510" s="37"/>
      <c r="G510" s="38"/>
      <c r="H510" s="38"/>
      <c r="I510" s="38"/>
    </row>
    <row r="511" spans="1:9" ht="12.75">
      <c r="A511" s="19"/>
      <c r="B511" s="19"/>
      <c r="C511" s="19"/>
      <c r="D511" s="19"/>
      <c r="E511" s="37"/>
      <c r="F511" s="37"/>
      <c r="G511" s="38"/>
      <c r="H511" s="38"/>
      <c r="I511" s="38"/>
    </row>
    <row r="512" spans="1:9" ht="12.75">
      <c r="A512" s="19"/>
      <c r="B512" s="19"/>
      <c r="C512" s="19"/>
      <c r="D512" s="19"/>
      <c r="E512" s="37"/>
      <c r="F512" s="37"/>
      <c r="G512" s="38"/>
      <c r="H512" s="38"/>
      <c r="I512" s="38"/>
    </row>
    <row r="513" spans="1:9" ht="12.75">
      <c r="A513" s="19"/>
      <c r="B513" s="19"/>
      <c r="C513" s="19"/>
      <c r="D513" s="19"/>
      <c r="E513" s="37"/>
      <c r="F513" s="37"/>
      <c r="G513" s="38"/>
      <c r="H513" s="38"/>
      <c r="I513" s="38"/>
    </row>
    <row r="514" spans="1:9" ht="12.75">
      <c r="A514" s="19"/>
      <c r="B514" s="19"/>
      <c r="C514" s="19"/>
      <c r="D514" s="19"/>
      <c r="E514" s="37"/>
      <c r="F514" s="37"/>
      <c r="G514" s="38"/>
      <c r="H514" s="38"/>
      <c r="I514" s="38"/>
    </row>
    <row r="515" spans="1:9" ht="12.75">
      <c r="A515" s="19"/>
      <c r="B515" s="19"/>
      <c r="C515" s="19"/>
      <c r="D515" s="19"/>
      <c r="E515" s="37"/>
      <c r="F515" s="37"/>
      <c r="G515" s="38"/>
      <c r="H515" s="38"/>
      <c r="I515" s="38"/>
    </row>
    <row r="516" spans="1:9" ht="12.75">
      <c r="A516" s="19"/>
      <c r="B516" s="19"/>
      <c r="C516" s="19"/>
      <c r="D516" s="19"/>
      <c r="E516" s="37"/>
      <c r="F516" s="37"/>
      <c r="G516" s="38"/>
      <c r="H516" s="38"/>
      <c r="I516" s="38"/>
    </row>
    <row r="517" spans="1:9" ht="12.75">
      <c r="A517" s="19"/>
      <c r="B517" s="19"/>
      <c r="C517" s="19"/>
      <c r="D517" s="19"/>
      <c r="E517" s="37"/>
      <c r="F517" s="37"/>
      <c r="G517" s="38"/>
      <c r="H517" s="38"/>
      <c r="I517" s="38"/>
    </row>
    <row r="518" spans="1:9" ht="12.75">
      <c r="A518" s="19"/>
      <c r="B518" s="19"/>
      <c r="C518" s="19"/>
      <c r="D518" s="19"/>
      <c r="E518" s="37"/>
      <c r="F518" s="37"/>
      <c r="G518" s="38"/>
      <c r="H518" s="38"/>
      <c r="I518" s="38"/>
    </row>
    <row r="519" spans="1:9" ht="12.75">
      <c r="A519" s="19"/>
      <c r="B519" s="19"/>
      <c r="C519" s="19"/>
      <c r="D519" s="19"/>
      <c r="E519" s="37"/>
      <c r="F519" s="37"/>
      <c r="G519" s="38"/>
      <c r="H519" s="38"/>
      <c r="I519" s="38"/>
    </row>
    <row r="520" spans="1:9" ht="12.75">
      <c r="A520" s="19"/>
      <c r="B520" s="19"/>
      <c r="C520" s="19"/>
      <c r="D520" s="19"/>
      <c r="E520" s="37"/>
      <c r="F520" s="37"/>
      <c r="G520" s="38"/>
      <c r="H520" s="38"/>
      <c r="I520" s="38"/>
    </row>
    <row r="521" spans="1:9" ht="12.75">
      <c r="A521" s="19"/>
      <c r="B521" s="19"/>
      <c r="C521" s="19"/>
      <c r="D521" s="19"/>
      <c r="E521" s="37"/>
      <c r="F521" s="37"/>
      <c r="G521" s="38"/>
      <c r="H521" s="38"/>
      <c r="I521" s="38"/>
    </row>
    <row r="522" spans="1:9" ht="12.75">
      <c r="A522" s="19"/>
      <c r="B522" s="19"/>
      <c r="C522" s="19"/>
      <c r="D522" s="19"/>
      <c r="E522" s="37"/>
      <c r="F522" s="37"/>
      <c r="G522" s="38"/>
      <c r="H522" s="38"/>
      <c r="I522" s="38"/>
    </row>
    <row r="523" spans="1:9" ht="12.75">
      <c r="A523" s="19"/>
      <c r="B523" s="19"/>
      <c r="C523" s="19"/>
      <c r="D523" s="19"/>
      <c r="E523" s="37"/>
      <c r="F523" s="37"/>
      <c r="G523" s="38"/>
      <c r="H523" s="38"/>
      <c r="I523" s="38"/>
    </row>
  </sheetData>
  <sheetProtection/>
  <mergeCells count="16">
    <mergeCell ref="A65:D65"/>
    <mergeCell ref="B14:D14"/>
    <mergeCell ref="B126:D126"/>
    <mergeCell ref="A55:C55"/>
    <mergeCell ref="A24:D24"/>
    <mergeCell ref="B56:C56"/>
    <mergeCell ref="B59:C59"/>
    <mergeCell ref="A82:D82"/>
    <mergeCell ref="B70:D70"/>
    <mergeCell ref="B76:D76"/>
    <mergeCell ref="B40:D40"/>
    <mergeCell ref="A2:I2"/>
    <mergeCell ref="A4:I4"/>
    <mergeCell ref="A5:H5"/>
    <mergeCell ref="G8:I8"/>
    <mergeCell ref="G7:I7"/>
  </mergeCells>
  <printOptions gridLines="1"/>
  <pageMargins left="0.4724409448818898" right="0.1968503937007874" top="0.6692913385826772" bottom="0.5905511811023623" header="0.5118110236220472" footer="0.472440944881889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O88"/>
  <sheetViews>
    <sheetView zoomScalePageLayoutView="0" workbookViewId="0" topLeftCell="A1">
      <selection activeCell="Q15" sqref="Q15"/>
    </sheetView>
  </sheetViews>
  <sheetFormatPr defaultColWidth="11.421875" defaultRowHeight="12.75"/>
  <cols>
    <col min="1" max="1" width="19.8515625" style="1" customWidth="1"/>
    <col min="2" max="2" width="55.00390625" style="1" customWidth="1"/>
    <col min="3" max="3" width="9.00390625" style="113" customWidth="1"/>
    <col min="4" max="4" width="7.57421875" style="1" customWidth="1"/>
    <col min="5" max="5" width="8.00390625" style="1" customWidth="1"/>
    <col min="6" max="6" width="8.421875" style="1" customWidth="1"/>
    <col min="7" max="7" width="8.7109375" style="1" customWidth="1"/>
    <col min="8" max="8" width="1.421875" style="1" hidden="1" customWidth="1"/>
    <col min="9" max="9" width="11.00390625" style="1" customWidth="1"/>
    <col min="10" max="10" width="8.7109375" style="1" customWidth="1"/>
    <col min="11" max="11" width="0.2890625" style="1" customWidth="1"/>
    <col min="12" max="12" width="5.140625" style="1" hidden="1" customWidth="1"/>
    <col min="13" max="13" width="6.7109375" style="1" hidden="1" customWidth="1"/>
    <col min="14" max="14" width="6.57421875" style="1" customWidth="1"/>
    <col min="15" max="15" width="6.7109375" style="1" customWidth="1"/>
    <col min="16" max="16384" width="11.421875" style="1" customWidth="1"/>
  </cols>
  <sheetData>
    <row r="1" spans="1:15" ht="67.5" customHeight="1" thickBot="1">
      <c r="A1" s="288" t="s">
        <v>145</v>
      </c>
      <c r="B1" s="289"/>
      <c r="C1" s="289"/>
      <c r="D1" s="289"/>
      <c r="E1" s="289"/>
      <c r="F1" s="289"/>
      <c r="G1" s="290"/>
      <c r="H1" s="99"/>
      <c r="I1" s="120"/>
      <c r="J1" s="120"/>
      <c r="K1" s="120"/>
      <c r="L1" s="120"/>
      <c r="M1" s="120"/>
      <c r="N1" s="120"/>
      <c r="O1" s="120"/>
    </row>
    <row r="2" spans="1:15" ht="15" customHeight="1">
      <c r="A2" s="291" t="s">
        <v>146</v>
      </c>
      <c r="B2" s="292"/>
      <c r="C2" s="292"/>
      <c r="D2" s="292"/>
      <c r="E2" s="292"/>
      <c r="F2" s="292"/>
      <c r="G2" s="293"/>
      <c r="H2" s="100"/>
      <c r="I2" s="121"/>
      <c r="J2" s="121"/>
      <c r="K2" s="121"/>
      <c r="L2" s="121"/>
      <c r="M2" s="121"/>
      <c r="N2" s="121"/>
      <c r="O2" s="121"/>
    </row>
    <row r="3" spans="1:15" ht="21" customHeight="1" thickBot="1">
      <c r="A3" s="294"/>
      <c r="B3" s="295"/>
      <c r="C3" s="295"/>
      <c r="D3" s="295"/>
      <c r="E3" s="295"/>
      <c r="F3" s="295"/>
      <c r="G3" s="296"/>
      <c r="H3" s="101"/>
      <c r="I3" s="121"/>
      <c r="J3" s="121"/>
      <c r="K3" s="121"/>
      <c r="L3" s="121"/>
      <c r="M3" s="121"/>
      <c r="N3" s="121"/>
      <c r="O3" s="121"/>
    </row>
    <row r="4" spans="1:15" ht="26.25" customHeight="1" thickBot="1">
      <c r="A4" s="285" t="s">
        <v>147</v>
      </c>
      <c r="B4" s="286"/>
      <c r="C4" s="286"/>
      <c r="D4" s="286"/>
      <c r="E4" s="286"/>
      <c r="F4" s="286"/>
      <c r="G4" s="287"/>
      <c r="H4" s="119"/>
      <c r="I4" s="122"/>
      <c r="J4" s="122"/>
      <c r="K4" s="122"/>
      <c r="L4" s="122"/>
      <c r="M4" s="122"/>
      <c r="N4" s="122"/>
      <c r="O4" s="122"/>
    </row>
    <row r="5" spans="1:15" ht="4.5" customHeight="1">
      <c r="A5" s="71"/>
      <c r="B5" s="60"/>
      <c r="C5" s="109"/>
      <c r="D5" s="61"/>
      <c r="E5" s="62"/>
      <c r="F5" s="62"/>
      <c r="G5" s="143"/>
      <c r="H5" s="138"/>
      <c r="I5" s="19"/>
      <c r="J5" s="77"/>
      <c r="K5" s="78"/>
      <c r="L5" s="78"/>
      <c r="M5" s="79"/>
      <c r="N5" s="79"/>
      <c r="O5" s="79"/>
    </row>
    <row r="6" spans="1:15" ht="18" customHeight="1">
      <c r="A6" s="300" t="s">
        <v>63</v>
      </c>
      <c r="B6" s="301"/>
      <c r="C6" s="49" t="s">
        <v>67</v>
      </c>
      <c r="D6" s="49" t="s">
        <v>68</v>
      </c>
      <c r="E6" s="63" t="s">
        <v>115</v>
      </c>
      <c r="F6" s="63" t="s">
        <v>116</v>
      </c>
      <c r="G6" s="144" t="s">
        <v>64</v>
      </c>
      <c r="H6" s="139"/>
      <c r="I6" s="76"/>
      <c r="J6" s="76"/>
      <c r="K6" s="80"/>
      <c r="L6" s="80"/>
      <c r="M6" s="81"/>
      <c r="N6" s="81"/>
      <c r="O6" s="81"/>
    </row>
    <row r="7" spans="1:15" ht="15.75" customHeight="1">
      <c r="A7" s="72" t="s">
        <v>9</v>
      </c>
      <c r="B7" s="50"/>
      <c r="C7" s="204"/>
      <c r="D7" s="204"/>
      <c r="E7" s="205"/>
      <c r="F7" s="205"/>
      <c r="G7" s="206"/>
      <c r="H7" s="140"/>
      <c r="I7" s="39"/>
      <c r="J7" s="39"/>
      <c r="K7" s="82"/>
      <c r="L7" s="82"/>
      <c r="M7" s="83"/>
      <c r="N7" s="83"/>
      <c r="O7" s="83"/>
    </row>
    <row r="8" spans="1:15" ht="19.5" customHeight="1">
      <c r="A8" s="306" t="s">
        <v>76</v>
      </c>
      <c r="B8" s="307"/>
      <c r="C8" s="51">
        <v>0</v>
      </c>
      <c r="D8" s="51">
        <v>3.5</v>
      </c>
      <c r="E8" s="64">
        <v>0.4513888888888889</v>
      </c>
      <c r="F8" s="64">
        <v>0.4513888888888889</v>
      </c>
      <c r="G8" s="145">
        <v>0.4513888888888889</v>
      </c>
      <c r="H8" s="141"/>
      <c r="I8" s="41"/>
      <c r="J8" s="42"/>
      <c r="K8" s="82"/>
      <c r="L8" s="82"/>
      <c r="M8" s="83"/>
      <c r="N8" s="83"/>
      <c r="O8" s="83"/>
    </row>
    <row r="9" spans="1:15" ht="14.25" customHeight="1">
      <c r="A9" s="297"/>
      <c r="B9" s="298"/>
      <c r="C9" s="298"/>
      <c r="D9" s="298"/>
      <c r="E9" s="298"/>
      <c r="F9" s="298"/>
      <c r="G9" s="299"/>
      <c r="H9" s="142"/>
      <c r="I9" s="41"/>
      <c r="J9" s="42"/>
      <c r="K9" s="82"/>
      <c r="L9" s="82"/>
      <c r="M9" s="83"/>
      <c r="N9" s="83"/>
      <c r="O9" s="83"/>
    </row>
    <row r="10" spans="1:15" ht="15.75" customHeight="1">
      <c r="A10" s="146" t="s">
        <v>11</v>
      </c>
      <c r="B10" s="133" t="s">
        <v>112</v>
      </c>
      <c r="C10" s="115">
        <v>0</v>
      </c>
      <c r="D10" s="115">
        <v>119.2</v>
      </c>
      <c r="E10" s="213">
        <v>0.4583333333333333</v>
      </c>
      <c r="F10" s="213">
        <v>0.4583333333333333</v>
      </c>
      <c r="G10" s="214">
        <v>0.4583333333333333</v>
      </c>
      <c r="H10" s="142"/>
      <c r="I10" s="41"/>
      <c r="J10" s="42"/>
      <c r="K10" s="82"/>
      <c r="L10" s="82"/>
      <c r="M10" s="83"/>
      <c r="N10" s="83"/>
      <c r="O10" s="83"/>
    </row>
    <row r="11" spans="1:15" ht="11.25" customHeight="1">
      <c r="A11" s="211" t="s">
        <v>12</v>
      </c>
      <c r="B11" s="117"/>
      <c r="C11" s="115">
        <v>1.4</v>
      </c>
      <c r="D11" s="115">
        <f aca="true" t="shared" si="0" ref="D11:D17">$D$10-C11</f>
        <v>117.8</v>
      </c>
      <c r="E11" s="116">
        <f>$E$10+C11/24/36</f>
        <v>0.4599537037037037</v>
      </c>
      <c r="F11" s="116">
        <f>$E$10+C11/24/38</f>
        <v>0.45986842105263154</v>
      </c>
      <c r="G11" s="147">
        <f>$E$10+C11/24/40</f>
        <v>0.45979166666666665</v>
      </c>
      <c r="H11" s="142"/>
      <c r="I11" s="41"/>
      <c r="J11" s="41"/>
      <c r="K11" s="84"/>
      <c r="L11" s="82"/>
      <c r="M11" s="83"/>
      <c r="N11" s="83"/>
      <c r="O11" s="83"/>
    </row>
    <row r="12" spans="1:15" ht="12" customHeight="1">
      <c r="A12" s="212" t="s">
        <v>149</v>
      </c>
      <c r="B12" s="117" t="s">
        <v>160</v>
      </c>
      <c r="C12" s="115">
        <v>4.3</v>
      </c>
      <c r="D12" s="115">
        <f t="shared" si="0"/>
        <v>114.9</v>
      </c>
      <c r="E12" s="116">
        <f aca="true" t="shared" si="1" ref="E12:E41">$E$10+C12/24/36</f>
        <v>0.4633101851851852</v>
      </c>
      <c r="F12" s="116">
        <f aca="true" t="shared" si="2" ref="F12:F41">$E$10+C12/24/38</f>
        <v>0.46304824561403507</v>
      </c>
      <c r="G12" s="147">
        <f aca="true" t="shared" si="3" ref="G12:G41">$E$10+C12/24/40</f>
        <v>0.46281249999999996</v>
      </c>
      <c r="H12" s="142"/>
      <c r="I12" s="41"/>
      <c r="J12" s="42"/>
      <c r="K12" s="84"/>
      <c r="L12" s="82"/>
      <c r="M12" s="83"/>
      <c r="N12" s="83"/>
      <c r="O12" s="83"/>
    </row>
    <row r="13" spans="1:15" ht="15.75" customHeight="1">
      <c r="A13" s="210" t="s">
        <v>107</v>
      </c>
      <c r="B13" s="118" t="s">
        <v>106</v>
      </c>
      <c r="C13" s="115">
        <v>6.1</v>
      </c>
      <c r="D13" s="115">
        <f t="shared" si="0"/>
        <v>113.10000000000001</v>
      </c>
      <c r="E13" s="116">
        <f t="shared" si="1"/>
        <v>0.4653935185185185</v>
      </c>
      <c r="F13" s="116">
        <f t="shared" si="2"/>
        <v>0.46502192982456136</v>
      </c>
      <c r="G13" s="147">
        <f t="shared" si="3"/>
        <v>0.4646875</v>
      </c>
      <c r="H13" s="142"/>
      <c r="I13" s="41"/>
      <c r="J13" s="41"/>
      <c r="K13" s="84"/>
      <c r="L13" s="82"/>
      <c r="M13" s="83"/>
      <c r="N13" s="83"/>
      <c r="O13" s="83"/>
    </row>
    <row r="14" spans="1:15" ht="15.75" customHeight="1">
      <c r="A14" s="148"/>
      <c r="B14" s="126" t="s">
        <v>105</v>
      </c>
      <c r="C14" s="115">
        <v>6.9</v>
      </c>
      <c r="D14" s="115">
        <f t="shared" si="0"/>
        <v>112.3</v>
      </c>
      <c r="E14" s="116">
        <f t="shared" si="1"/>
        <v>0.46631944444444445</v>
      </c>
      <c r="F14" s="116">
        <f t="shared" si="2"/>
        <v>0.4658991228070175</v>
      </c>
      <c r="G14" s="147">
        <f t="shared" si="3"/>
        <v>0.46552083333333333</v>
      </c>
      <c r="H14" s="142"/>
      <c r="I14" s="41"/>
      <c r="J14" s="41"/>
      <c r="K14" s="84"/>
      <c r="L14" s="82"/>
      <c r="M14" s="83"/>
      <c r="N14" s="83"/>
      <c r="O14" s="83"/>
    </row>
    <row r="15" spans="1:15" ht="11.25" customHeight="1">
      <c r="A15" s="210" t="s">
        <v>148</v>
      </c>
      <c r="B15" s="209"/>
      <c r="C15" s="115"/>
      <c r="D15" s="115"/>
      <c r="E15" s="116"/>
      <c r="F15" s="116"/>
      <c r="G15" s="147"/>
      <c r="H15" s="142"/>
      <c r="I15" s="16"/>
      <c r="J15" s="16"/>
      <c r="K15" s="82"/>
      <c r="L15" s="82"/>
      <c r="M15" s="83"/>
      <c r="N15" s="83"/>
      <c r="O15" s="83"/>
    </row>
    <row r="16" spans="1:15" ht="13.5" customHeight="1">
      <c r="A16" s="148"/>
      <c r="B16" s="126" t="s">
        <v>128</v>
      </c>
      <c r="C16" s="115">
        <v>10.4</v>
      </c>
      <c r="D16" s="115">
        <f t="shared" si="0"/>
        <v>108.8</v>
      </c>
      <c r="E16" s="116">
        <f t="shared" si="1"/>
        <v>0.4703703703703703</v>
      </c>
      <c r="F16" s="116">
        <f t="shared" si="2"/>
        <v>0.4697368421052631</v>
      </c>
      <c r="G16" s="147">
        <f t="shared" si="3"/>
        <v>0.4691666666666666</v>
      </c>
      <c r="H16" s="142"/>
      <c r="I16" s="41"/>
      <c r="J16" s="42"/>
      <c r="K16" s="82"/>
      <c r="L16" s="82"/>
      <c r="M16" s="83"/>
      <c r="N16" s="83"/>
      <c r="O16" s="83"/>
    </row>
    <row r="17" spans="1:15" ht="13.5" customHeight="1">
      <c r="A17" s="148"/>
      <c r="B17" s="126" t="s">
        <v>56</v>
      </c>
      <c r="C17" s="115">
        <v>11.4</v>
      </c>
      <c r="D17" s="115">
        <f t="shared" si="0"/>
        <v>107.8</v>
      </c>
      <c r="E17" s="116">
        <f t="shared" si="1"/>
        <v>0.47152777777777777</v>
      </c>
      <c r="F17" s="116">
        <f t="shared" si="2"/>
        <v>0.4708333333333333</v>
      </c>
      <c r="G17" s="147">
        <f t="shared" si="3"/>
        <v>0.47020833333333334</v>
      </c>
      <c r="H17" s="142"/>
      <c r="I17" s="39"/>
      <c r="J17" s="40"/>
      <c r="K17" s="82"/>
      <c r="L17" s="82"/>
      <c r="M17" s="83"/>
      <c r="N17" s="83"/>
      <c r="O17" s="83"/>
    </row>
    <row r="18" spans="1:15" ht="15" customHeight="1">
      <c r="A18" s="207" t="s">
        <v>17</v>
      </c>
      <c r="B18" s="66"/>
      <c r="C18" s="52">
        <v>23.8</v>
      </c>
      <c r="D18" s="52">
        <f aca="true" t="shared" si="4" ref="D18:D41">$D$10-C18</f>
        <v>95.4</v>
      </c>
      <c r="E18" s="116">
        <f t="shared" si="1"/>
        <v>0.4858796296296296</v>
      </c>
      <c r="F18" s="116">
        <f t="shared" si="2"/>
        <v>0.4844298245614035</v>
      </c>
      <c r="G18" s="147">
        <f t="shared" si="3"/>
        <v>0.48312499999999997</v>
      </c>
      <c r="H18" s="142"/>
      <c r="I18" s="41"/>
      <c r="J18" s="42"/>
      <c r="K18" s="82"/>
      <c r="L18" s="82"/>
      <c r="M18" s="83"/>
      <c r="N18" s="83"/>
      <c r="O18" s="83"/>
    </row>
    <row r="19" spans="1:15" ht="13.5" customHeight="1">
      <c r="A19" s="127"/>
      <c r="B19" s="130" t="s">
        <v>18</v>
      </c>
      <c r="C19" s="52">
        <v>17.6</v>
      </c>
      <c r="D19" s="52">
        <f t="shared" si="4"/>
        <v>101.6</v>
      </c>
      <c r="E19" s="116">
        <f t="shared" si="1"/>
        <v>0.4787037037037037</v>
      </c>
      <c r="F19" s="116">
        <f t="shared" si="2"/>
        <v>0.4776315789473684</v>
      </c>
      <c r="G19" s="147">
        <f t="shared" si="3"/>
        <v>0.4766666666666666</v>
      </c>
      <c r="H19" s="142"/>
      <c r="I19" s="41"/>
      <c r="J19" s="42"/>
      <c r="K19" s="82"/>
      <c r="L19" s="82"/>
      <c r="M19" s="83"/>
      <c r="N19" s="83"/>
      <c r="O19" s="83"/>
    </row>
    <row r="20" spans="1:15" ht="13.5" customHeight="1">
      <c r="A20" s="127"/>
      <c r="B20" s="128" t="s">
        <v>34</v>
      </c>
      <c r="C20" s="52">
        <v>19.1</v>
      </c>
      <c r="D20" s="52">
        <f t="shared" si="4"/>
        <v>100.1</v>
      </c>
      <c r="E20" s="116">
        <f t="shared" si="1"/>
        <v>0.4804398148148148</v>
      </c>
      <c r="F20" s="116">
        <f t="shared" si="2"/>
        <v>0.47927631578947366</v>
      </c>
      <c r="G20" s="147">
        <f t="shared" si="3"/>
        <v>0.47822916666666665</v>
      </c>
      <c r="H20" s="142"/>
      <c r="I20" s="41"/>
      <c r="J20" s="42"/>
      <c r="K20" s="82"/>
      <c r="L20" s="82"/>
      <c r="M20" s="83"/>
      <c r="N20" s="83"/>
      <c r="O20" s="83"/>
    </row>
    <row r="21" spans="1:15" ht="13.5" customHeight="1">
      <c r="A21" s="237" t="s">
        <v>14</v>
      </c>
      <c r="B21" s="130" t="s">
        <v>15</v>
      </c>
      <c r="C21" s="52">
        <v>21.1</v>
      </c>
      <c r="D21" s="52">
        <f t="shared" si="4"/>
        <v>98.1</v>
      </c>
      <c r="E21" s="116">
        <f t="shared" si="1"/>
        <v>0.4827546296296296</v>
      </c>
      <c r="F21" s="116">
        <f t="shared" si="2"/>
        <v>0.481469298245614</v>
      </c>
      <c r="G21" s="147">
        <f t="shared" si="3"/>
        <v>0.4803125</v>
      </c>
      <c r="H21" s="142"/>
      <c r="I21" s="41"/>
      <c r="J21" s="42"/>
      <c r="K21" s="82"/>
      <c r="L21" s="82"/>
      <c r="M21" s="83"/>
      <c r="N21" s="83"/>
      <c r="O21" s="83"/>
    </row>
    <row r="22" spans="1:15" ht="13.5" customHeight="1">
      <c r="A22" s="207" t="s">
        <v>17</v>
      </c>
      <c r="B22" s="128" t="s">
        <v>34</v>
      </c>
      <c r="C22" s="52">
        <v>25.5</v>
      </c>
      <c r="D22" s="52">
        <f t="shared" si="4"/>
        <v>93.7</v>
      </c>
      <c r="E22" s="116">
        <f t="shared" si="1"/>
        <v>0.4878472222222222</v>
      </c>
      <c r="F22" s="116">
        <f t="shared" si="2"/>
        <v>0.4862938596491228</v>
      </c>
      <c r="G22" s="147">
        <f t="shared" si="3"/>
        <v>0.4848958333333333</v>
      </c>
      <c r="H22" s="142"/>
      <c r="I22" s="41"/>
      <c r="J22" s="42"/>
      <c r="K22" s="82"/>
      <c r="L22" s="82"/>
      <c r="M22" s="83"/>
      <c r="N22" s="83"/>
      <c r="O22" s="83"/>
    </row>
    <row r="23" spans="1:15" ht="13.5" customHeight="1">
      <c r="A23" s="129"/>
      <c r="B23" s="130" t="s">
        <v>18</v>
      </c>
      <c r="C23" s="52">
        <v>30.9</v>
      </c>
      <c r="D23" s="52">
        <f t="shared" si="4"/>
        <v>88.30000000000001</v>
      </c>
      <c r="E23" s="116">
        <f t="shared" si="1"/>
        <v>0.4940972222222222</v>
      </c>
      <c r="F23" s="116">
        <f t="shared" si="2"/>
        <v>0.49221491228070174</v>
      </c>
      <c r="G23" s="147">
        <f t="shared" si="3"/>
        <v>0.4905208333333333</v>
      </c>
      <c r="H23" s="142"/>
      <c r="I23" s="41"/>
      <c r="J23" s="42"/>
      <c r="K23" s="82"/>
      <c r="L23" s="82"/>
      <c r="M23" s="83"/>
      <c r="N23" s="83"/>
      <c r="O23" s="83"/>
    </row>
    <row r="24" spans="1:15" ht="13.5" customHeight="1">
      <c r="A24" s="208" t="s">
        <v>148</v>
      </c>
      <c r="B24" s="126" t="s">
        <v>56</v>
      </c>
      <c r="C24" s="52">
        <v>31.9</v>
      </c>
      <c r="D24" s="52">
        <f t="shared" si="4"/>
        <v>87.30000000000001</v>
      </c>
      <c r="E24" s="116">
        <f t="shared" si="1"/>
        <v>0.49525462962962963</v>
      </c>
      <c r="F24" s="116">
        <f t="shared" si="2"/>
        <v>0.4933114035087719</v>
      </c>
      <c r="G24" s="147">
        <f t="shared" si="3"/>
        <v>0.49156249999999996</v>
      </c>
      <c r="H24" s="142"/>
      <c r="I24" s="41"/>
      <c r="J24" s="42"/>
      <c r="K24" s="82"/>
      <c r="L24" s="82"/>
      <c r="M24" s="83"/>
      <c r="N24" s="83"/>
      <c r="O24" s="83"/>
    </row>
    <row r="25" spans="1:15" ht="13.5" customHeight="1">
      <c r="A25" s="207" t="s">
        <v>22</v>
      </c>
      <c r="B25" s="130" t="s">
        <v>24</v>
      </c>
      <c r="C25" s="52">
        <v>35.6</v>
      </c>
      <c r="D25" s="52">
        <f t="shared" si="4"/>
        <v>83.6</v>
      </c>
      <c r="E25" s="116">
        <f t="shared" si="1"/>
        <v>0.499537037037037</v>
      </c>
      <c r="F25" s="116">
        <f t="shared" si="2"/>
        <v>0.49736842105263157</v>
      </c>
      <c r="G25" s="147">
        <f t="shared" si="3"/>
        <v>0.49541666666666667</v>
      </c>
      <c r="H25" s="142"/>
      <c r="I25" s="86"/>
      <c r="J25" s="86"/>
      <c r="K25" s="82"/>
      <c r="L25" s="82"/>
      <c r="M25" s="83"/>
      <c r="N25" s="83"/>
      <c r="O25" s="83"/>
    </row>
    <row r="26" spans="1:15" ht="13.5" customHeight="1">
      <c r="A26" s="304" t="s">
        <v>65</v>
      </c>
      <c r="B26" s="305"/>
      <c r="C26" s="52">
        <v>37.7</v>
      </c>
      <c r="D26" s="52">
        <f t="shared" si="4"/>
        <v>81.5</v>
      </c>
      <c r="E26" s="116">
        <f t="shared" si="1"/>
        <v>0.5019675925925926</v>
      </c>
      <c r="F26" s="116">
        <f t="shared" si="2"/>
        <v>0.49967105263157896</v>
      </c>
      <c r="G26" s="147">
        <f t="shared" si="3"/>
        <v>0.4976041666666666</v>
      </c>
      <c r="H26" s="142"/>
      <c r="I26" s="85"/>
      <c r="J26" s="85"/>
      <c r="K26" s="82"/>
      <c r="L26" s="82"/>
      <c r="M26" s="83"/>
      <c r="N26" s="83"/>
      <c r="O26" s="83"/>
    </row>
    <row r="27" spans="1:15" ht="14.25" customHeight="1">
      <c r="A27" s="302" t="s">
        <v>66</v>
      </c>
      <c r="B27" s="303"/>
      <c r="C27" s="52">
        <v>37.8</v>
      </c>
      <c r="D27" s="52">
        <f t="shared" si="4"/>
        <v>81.4</v>
      </c>
      <c r="E27" s="116">
        <f t="shared" si="1"/>
        <v>0.5020833333333333</v>
      </c>
      <c r="F27" s="116">
        <f t="shared" si="2"/>
        <v>0.49978070175438594</v>
      </c>
      <c r="G27" s="147">
        <f t="shared" si="3"/>
        <v>0.4977083333333333</v>
      </c>
      <c r="H27" s="142"/>
      <c r="I27" s="41"/>
      <c r="J27" s="42"/>
      <c r="K27" s="82"/>
      <c r="L27" s="82"/>
      <c r="M27" s="83"/>
      <c r="N27" s="83"/>
      <c r="O27" s="83"/>
    </row>
    <row r="28" spans="1:15" ht="14.25" customHeight="1">
      <c r="A28" s="308" t="s">
        <v>0</v>
      </c>
      <c r="B28" s="309"/>
      <c r="C28" s="52">
        <v>38.8</v>
      </c>
      <c r="D28" s="52">
        <f t="shared" si="4"/>
        <v>80.4</v>
      </c>
      <c r="E28" s="116">
        <f t="shared" si="1"/>
        <v>0.5032407407407408</v>
      </c>
      <c r="F28" s="116">
        <f t="shared" si="2"/>
        <v>0.5008771929824561</v>
      </c>
      <c r="G28" s="147">
        <f t="shared" si="3"/>
        <v>0.49874999999999997</v>
      </c>
      <c r="H28" s="142"/>
      <c r="I28" s="16"/>
      <c r="J28" s="42"/>
      <c r="K28" s="82"/>
      <c r="L28" s="82"/>
      <c r="M28" s="83"/>
      <c r="N28" s="83"/>
      <c r="O28" s="83"/>
    </row>
    <row r="29" spans="1:15" ht="13.5" customHeight="1">
      <c r="A29" s="207" t="s">
        <v>36</v>
      </c>
      <c r="B29" s="130" t="s">
        <v>37</v>
      </c>
      <c r="C29" s="52">
        <v>41.8</v>
      </c>
      <c r="D29" s="52">
        <f t="shared" si="4"/>
        <v>77.4</v>
      </c>
      <c r="E29" s="116">
        <f t="shared" si="1"/>
        <v>0.506712962962963</v>
      </c>
      <c r="F29" s="116">
        <f t="shared" si="2"/>
        <v>0.5041666666666667</v>
      </c>
      <c r="G29" s="147">
        <f t="shared" si="3"/>
        <v>0.501875</v>
      </c>
      <c r="H29" s="142"/>
      <c r="I29" s="16"/>
      <c r="J29" s="43"/>
      <c r="K29" s="82"/>
      <c r="L29" s="82"/>
      <c r="M29" s="83"/>
      <c r="N29" s="83"/>
      <c r="O29" s="83"/>
    </row>
    <row r="30" spans="1:15" ht="13.5" customHeight="1">
      <c r="A30" s="131"/>
      <c r="B30" s="130" t="s">
        <v>38</v>
      </c>
      <c r="C30" s="52">
        <v>42.4</v>
      </c>
      <c r="D30" s="52">
        <f t="shared" si="4"/>
        <v>76.80000000000001</v>
      </c>
      <c r="E30" s="116">
        <f t="shared" si="1"/>
        <v>0.5074074074074074</v>
      </c>
      <c r="F30" s="116">
        <f t="shared" si="2"/>
        <v>0.5048245614035087</v>
      </c>
      <c r="G30" s="147">
        <f t="shared" si="3"/>
        <v>0.5025</v>
      </c>
      <c r="H30" s="142"/>
      <c r="I30" s="39"/>
      <c r="J30" s="39"/>
      <c r="K30" s="82"/>
      <c r="L30" s="82"/>
      <c r="M30" s="83"/>
      <c r="N30" s="83"/>
      <c r="O30" s="83"/>
    </row>
    <row r="31" spans="1:15" ht="11.25" customHeight="1">
      <c r="A31" s="131"/>
      <c r="B31" s="132" t="s">
        <v>41</v>
      </c>
      <c r="C31" s="52">
        <v>46.3</v>
      </c>
      <c r="D31" s="52">
        <f t="shared" si="4"/>
        <v>72.9</v>
      </c>
      <c r="E31" s="116">
        <f t="shared" si="1"/>
        <v>0.5119212962962962</v>
      </c>
      <c r="F31" s="116">
        <f t="shared" si="2"/>
        <v>0.5091008771929825</v>
      </c>
      <c r="G31" s="147">
        <f t="shared" si="3"/>
        <v>0.5065625</v>
      </c>
      <c r="H31" s="142"/>
      <c r="I31" s="41"/>
      <c r="J31" s="42"/>
      <c r="K31" s="82"/>
      <c r="L31" s="82"/>
      <c r="M31" s="83"/>
      <c r="N31" s="83"/>
      <c r="O31" s="83"/>
    </row>
    <row r="32" spans="1:15" ht="16.5" customHeight="1">
      <c r="A32" s="310" t="s">
        <v>97</v>
      </c>
      <c r="B32" s="311"/>
      <c r="C32" s="52">
        <v>48.2</v>
      </c>
      <c r="D32" s="52">
        <f t="shared" si="4"/>
        <v>71</v>
      </c>
      <c r="E32" s="116">
        <f t="shared" si="1"/>
        <v>0.5141203703703704</v>
      </c>
      <c r="F32" s="116">
        <f t="shared" si="2"/>
        <v>0.5111842105263158</v>
      </c>
      <c r="G32" s="147">
        <f t="shared" si="3"/>
        <v>0.5085416666666667</v>
      </c>
      <c r="H32" s="142"/>
      <c r="I32" s="41"/>
      <c r="J32" s="42"/>
      <c r="K32" s="82"/>
      <c r="L32" s="82"/>
      <c r="M32" s="83"/>
      <c r="N32" s="83"/>
      <c r="O32" s="83"/>
    </row>
    <row r="33" spans="1:15" ht="16.5" customHeight="1">
      <c r="A33" s="207" t="s">
        <v>22</v>
      </c>
      <c r="B33" s="67" t="s">
        <v>83</v>
      </c>
      <c r="C33" s="52">
        <v>50.1</v>
      </c>
      <c r="D33" s="52">
        <f t="shared" si="4"/>
        <v>69.1</v>
      </c>
      <c r="E33" s="116">
        <f t="shared" si="1"/>
        <v>0.5163194444444444</v>
      </c>
      <c r="F33" s="116">
        <f t="shared" si="2"/>
        <v>0.5132675438596491</v>
      </c>
      <c r="G33" s="147">
        <f t="shared" si="3"/>
        <v>0.5105208333333333</v>
      </c>
      <c r="H33" s="142"/>
      <c r="I33" s="41"/>
      <c r="J33" s="42"/>
      <c r="K33" s="82"/>
      <c r="L33" s="82"/>
      <c r="M33" s="83"/>
      <c r="N33" s="83"/>
      <c r="O33" s="83"/>
    </row>
    <row r="34" spans="1:15" ht="12.75" customHeight="1">
      <c r="A34" s="207" t="s">
        <v>61</v>
      </c>
      <c r="B34" s="65" t="s">
        <v>27</v>
      </c>
      <c r="C34" s="52">
        <v>51.9</v>
      </c>
      <c r="D34" s="52">
        <f t="shared" si="4"/>
        <v>67.30000000000001</v>
      </c>
      <c r="E34" s="116">
        <f t="shared" si="1"/>
        <v>0.5184027777777778</v>
      </c>
      <c r="F34" s="116">
        <f t="shared" si="2"/>
        <v>0.5152412280701755</v>
      </c>
      <c r="G34" s="147">
        <f t="shared" si="3"/>
        <v>0.5123958333333333</v>
      </c>
      <c r="H34" s="142"/>
      <c r="I34" s="41"/>
      <c r="J34" s="42"/>
      <c r="K34" s="82"/>
      <c r="L34" s="82"/>
      <c r="M34" s="83"/>
      <c r="N34" s="83"/>
      <c r="O34" s="83"/>
    </row>
    <row r="35" spans="1:15" ht="16.5" customHeight="1">
      <c r="A35" s="312" t="s">
        <v>98</v>
      </c>
      <c r="B35" s="313"/>
      <c r="C35" s="52">
        <v>53.9</v>
      </c>
      <c r="D35" s="52">
        <f t="shared" si="4"/>
        <v>65.30000000000001</v>
      </c>
      <c r="E35" s="116">
        <f t="shared" si="1"/>
        <v>0.5207175925925925</v>
      </c>
      <c r="F35" s="116">
        <f t="shared" si="2"/>
        <v>0.5174342105263158</v>
      </c>
      <c r="G35" s="147">
        <f t="shared" si="3"/>
        <v>0.5144791666666666</v>
      </c>
      <c r="H35" s="142"/>
      <c r="I35" s="41"/>
      <c r="J35" s="42"/>
      <c r="K35" s="82"/>
      <c r="L35" s="82"/>
      <c r="M35" s="83"/>
      <c r="N35" s="83"/>
      <c r="O35" s="83"/>
    </row>
    <row r="36" spans="1:15" ht="13.5" customHeight="1">
      <c r="A36" s="207" t="s">
        <v>22</v>
      </c>
      <c r="B36" s="65" t="s">
        <v>24</v>
      </c>
      <c r="C36" s="52">
        <v>55.5</v>
      </c>
      <c r="D36" s="52">
        <f t="shared" si="4"/>
        <v>63.7</v>
      </c>
      <c r="E36" s="116">
        <f t="shared" si="1"/>
        <v>0.5225694444444444</v>
      </c>
      <c r="F36" s="116">
        <f t="shared" si="2"/>
        <v>0.5191885964912281</v>
      </c>
      <c r="G36" s="147">
        <f t="shared" si="3"/>
        <v>0.5161458333333333</v>
      </c>
      <c r="H36" s="142"/>
      <c r="I36" s="30"/>
      <c r="J36" s="30"/>
      <c r="K36" s="82"/>
      <c r="L36" s="82"/>
      <c r="M36" s="83"/>
      <c r="N36" s="83"/>
      <c r="O36" s="83"/>
    </row>
    <row r="37" spans="1:15" ht="15.75" customHeight="1">
      <c r="A37" s="277" t="s">
        <v>1</v>
      </c>
      <c r="B37" s="278"/>
      <c r="C37" s="52">
        <v>58.9</v>
      </c>
      <c r="D37" s="52">
        <f t="shared" si="4"/>
        <v>60.300000000000004</v>
      </c>
      <c r="E37" s="116">
        <f t="shared" si="1"/>
        <v>0.5265046296296296</v>
      </c>
      <c r="F37" s="116">
        <f t="shared" si="2"/>
        <v>0.5229166666666667</v>
      </c>
      <c r="G37" s="147">
        <f t="shared" si="3"/>
        <v>0.5196875</v>
      </c>
      <c r="H37" s="142"/>
      <c r="I37" s="30"/>
      <c r="J37" s="30"/>
      <c r="K37" s="87"/>
      <c r="L37" s="82"/>
      <c r="M37" s="83"/>
      <c r="N37" s="83"/>
      <c r="O37" s="83"/>
    </row>
    <row r="38" spans="1:15" ht="15" customHeight="1">
      <c r="A38" s="277" t="s">
        <v>2</v>
      </c>
      <c r="B38" s="278"/>
      <c r="C38" s="52">
        <v>79</v>
      </c>
      <c r="D38" s="52">
        <f t="shared" si="4"/>
        <v>40.2</v>
      </c>
      <c r="E38" s="116">
        <f t="shared" si="1"/>
        <v>0.5497685185185185</v>
      </c>
      <c r="F38" s="116">
        <f t="shared" si="2"/>
        <v>0.5449561403508771</v>
      </c>
      <c r="G38" s="147">
        <f t="shared" si="3"/>
        <v>0.540625</v>
      </c>
      <c r="H38" s="142"/>
      <c r="I38" s="88"/>
      <c r="J38" s="88"/>
      <c r="K38" s="87"/>
      <c r="L38" s="82"/>
      <c r="M38" s="83"/>
      <c r="N38" s="83"/>
      <c r="O38" s="83"/>
    </row>
    <row r="39" spans="1:15" ht="14.25" customHeight="1">
      <c r="A39" s="277" t="s">
        <v>95</v>
      </c>
      <c r="B39" s="278"/>
      <c r="C39" s="52">
        <v>99.1</v>
      </c>
      <c r="D39" s="52">
        <f t="shared" si="4"/>
        <v>20.10000000000001</v>
      </c>
      <c r="E39" s="116">
        <f t="shared" si="1"/>
        <v>0.5730324074074074</v>
      </c>
      <c r="F39" s="116">
        <f t="shared" si="2"/>
        <v>0.5669956140350877</v>
      </c>
      <c r="G39" s="147">
        <f t="shared" si="3"/>
        <v>0.5615625</v>
      </c>
      <c r="H39" s="142"/>
      <c r="I39" s="45"/>
      <c r="J39" s="45"/>
      <c r="K39" s="87"/>
      <c r="L39" s="82"/>
      <c r="M39" s="83"/>
      <c r="N39" s="83"/>
      <c r="O39" s="83"/>
    </row>
    <row r="40" spans="1:15" ht="15" customHeight="1">
      <c r="A40" s="279" t="s">
        <v>86</v>
      </c>
      <c r="B40" s="280"/>
      <c r="C40" s="53">
        <v>118.7</v>
      </c>
      <c r="D40" s="52">
        <f t="shared" si="4"/>
        <v>0.5</v>
      </c>
      <c r="E40" s="116">
        <f t="shared" si="1"/>
        <v>0.5957175925925926</v>
      </c>
      <c r="F40" s="116">
        <f t="shared" si="2"/>
        <v>0.5884868421052631</v>
      </c>
      <c r="G40" s="147">
        <f t="shared" si="3"/>
        <v>0.5819791666666667</v>
      </c>
      <c r="H40" s="142"/>
      <c r="I40" s="89"/>
      <c r="J40" s="89"/>
      <c r="K40" s="30"/>
      <c r="L40" s="82"/>
      <c r="M40" s="83"/>
      <c r="N40" s="83"/>
      <c r="O40" s="83"/>
    </row>
    <row r="41" spans="1:15" ht="16.5" customHeight="1">
      <c r="A41" s="277" t="s">
        <v>96</v>
      </c>
      <c r="B41" s="278"/>
      <c r="C41" s="53">
        <v>119.2</v>
      </c>
      <c r="D41" s="52">
        <f t="shared" si="4"/>
        <v>0</v>
      </c>
      <c r="E41" s="213">
        <f t="shared" si="1"/>
        <v>0.5962962962962963</v>
      </c>
      <c r="F41" s="213">
        <f t="shared" si="2"/>
        <v>0.5890350877192982</v>
      </c>
      <c r="G41" s="214">
        <f t="shared" si="3"/>
        <v>0.5825</v>
      </c>
      <c r="H41" s="142"/>
      <c r="I41" s="16"/>
      <c r="J41" s="43"/>
      <c r="K41" s="30"/>
      <c r="L41" s="90"/>
      <c r="M41" s="81"/>
      <c r="N41" s="81"/>
      <c r="O41" s="81"/>
    </row>
    <row r="42" spans="1:15" ht="12" customHeight="1">
      <c r="A42" s="73"/>
      <c r="B42" s="67"/>
      <c r="C42" s="68"/>
      <c r="D42" s="69"/>
      <c r="E42" s="70"/>
      <c r="F42" s="70"/>
      <c r="G42" s="149"/>
      <c r="H42" s="142"/>
      <c r="I42" s="46"/>
      <c r="J42" s="46"/>
      <c r="K42" s="91"/>
      <c r="L42" s="92"/>
      <c r="M42" s="93"/>
      <c r="N42" s="93"/>
      <c r="O42" s="93"/>
    </row>
    <row r="43" spans="1:15" ht="12" customHeight="1">
      <c r="A43" s="73"/>
      <c r="B43" s="67"/>
      <c r="C43" s="68"/>
      <c r="D43" s="69"/>
      <c r="E43" s="70"/>
      <c r="F43" s="70"/>
      <c r="G43" s="149"/>
      <c r="H43" s="142"/>
      <c r="I43" s="46"/>
      <c r="J43" s="46"/>
      <c r="K43" s="91"/>
      <c r="L43" s="92"/>
      <c r="M43" s="93"/>
      <c r="N43" s="93"/>
      <c r="O43" s="93"/>
    </row>
    <row r="44" spans="1:15" ht="12" customHeight="1" thickBot="1">
      <c r="A44" s="238"/>
      <c r="B44" s="239"/>
      <c r="C44" s="240"/>
      <c r="D44" s="241"/>
      <c r="E44" s="242"/>
      <c r="F44" s="242"/>
      <c r="G44" s="243"/>
      <c r="H44" s="142"/>
      <c r="I44" s="46"/>
      <c r="J44" s="46"/>
      <c r="K44" s="91"/>
      <c r="L44" s="92"/>
      <c r="M44" s="93"/>
      <c r="N44" s="93"/>
      <c r="O44" s="93"/>
    </row>
    <row r="45" spans="1:15" ht="20.25" customHeight="1">
      <c r="A45" s="233" t="s">
        <v>62</v>
      </c>
      <c r="B45" s="225"/>
      <c r="C45" s="234"/>
      <c r="D45" s="225"/>
      <c r="E45" s="235"/>
      <c r="F45" s="235"/>
      <c r="G45" s="236"/>
      <c r="H45" s="142"/>
      <c r="I45" s="85"/>
      <c r="J45" s="85"/>
      <c r="K45" s="82"/>
      <c r="L45" s="82"/>
      <c r="M45" s="83"/>
      <c r="N45" s="83"/>
      <c r="O45" s="83"/>
    </row>
    <row r="46" spans="1:15" ht="6" customHeight="1">
      <c r="A46" s="74"/>
      <c r="B46" s="48"/>
      <c r="C46" s="108"/>
      <c r="D46" s="48"/>
      <c r="E46" s="48"/>
      <c r="F46" s="48"/>
      <c r="G46" s="151"/>
      <c r="H46" s="142"/>
      <c r="I46" s="41"/>
      <c r="J46" s="42"/>
      <c r="K46" s="82"/>
      <c r="L46" s="82"/>
      <c r="M46" s="83"/>
      <c r="N46" s="83"/>
      <c r="O46" s="83"/>
    </row>
    <row r="47" spans="1:15" ht="19.5" customHeight="1">
      <c r="A47" s="75" t="s">
        <v>77</v>
      </c>
      <c r="B47" s="55"/>
      <c r="C47" s="110"/>
      <c r="D47" s="55"/>
      <c r="E47" s="55"/>
      <c r="F47" s="55"/>
      <c r="G47" s="150"/>
      <c r="H47" s="142"/>
      <c r="I47" s="41"/>
      <c r="J47" s="42"/>
      <c r="K47" s="82"/>
      <c r="L47" s="82"/>
      <c r="M47" s="83"/>
      <c r="N47" s="83"/>
      <c r="O47" s="83"/>
    </row>
    <row r="48" spans="1:15" ht="18.75" customHeight="1">
      <c r="A48" s="281" t="s">
        <v>79</v>
      </c>
      <c r="B48" s="282"/>
      <c r="C48" s="111"/>
      <c r="D48" s="56"/>
      <c r="E48" s="57"/>
      <c r="F48" s="58"/>
      <c r="G48" s="150"/>
      <c r="H48" s="142"/>
      <c r="I48" s="16"/>
      <c r="J48" s="30"/>
      <c r="K48" s="82"/>
      <c r="L48" s="82"/>
      <c r="M48" s="83"/>
      <c r="N48" s="83"/>
      <c r="O48" s="83"/>
    </row>
    <row r="49" spans="1:15" ht="19.5" customHeight="1">
      <c r="A49" s="75" t="s">
        <v>80</v>
      </c>
      <c r="B49" s="55"/>
      <c r="C49" s="111"/>
      <c r="D49" s="56"/>
      <c r="E49" s="57"/>
      <c r="F49" s="58"/>
      <c r="G49" s="150"/>
      <c r="H49" s="142"/>
      <c r="I49" s="39"/>
      <c r="J49" s="39"/>
      <c r="K49" s="82"/>
      <c r="L49" s="82"/>
      <c r="M49" s="83"/>
      <c r="N49" s="83"/>
      <c r="O49" s="83"/>
    </row>
    <row r="50" spans="1:15" ht="18.75" customHeight="1">
      <c r="A50" s="75" t="s">
        <v>114</v>
      </c>
      <c r="B50" s="55"/>
      <c r="C50" s="110"/>
      <c r="D50" s="56"/>
      <c r="E50" s="57"/>
      <c r="F50" s="58"/>
      <c r="G50" s="152"/>
      <c r="H50" s="142"/>
      <c r="I50" s="16"/>
      <c r="J50" s="16"/>
      <c r="K50" s="82"/>
      <c r="L50" s="82"/>
      <c r="M50" s="83"/>
      <c r="N50" s="83"/>
      <c r="O50" s="83"/>
    </row>
    <row r="51" spans="1:15" ht="19.5" customHeight="1">
      <c r="A51" s="75" t="s">
        <v>78</v>
      </c>
      <c r="B51" s="55"/>
      <c r="C51" s="111"/>
      <c r="D51" s="56"/>
      <c r="E51" s="57"/>
      <c r="F51" s="58"/>
      <c r="G51" s="150"/>
      <c r="H51" s="142"/>
      <c r="I51" s="103"/>
      <c r="J51" s="102"/>
      <c r="K51" s="82"/>
      <c r="L51" s="82"/>
      <c r="M51" s="83"/>
      <c r="N51" s="83"/>
      <c r="O51" s="83"/>
    </row>
    <row r="52" spans="1:15" ht="16.5" customHeight="1">
      <c r="A52" s="75" t="s">
        <v>81</v>
      </c>
      <c r="B52" s="55"/>
      <c r="C52" s="111"/>
      <c r="D52" s="59"/>
      <c r="E52" s="59"/>
      <c r="F52" s="58"/>
      <c r="G52" s="150"/>
      <c r="H52" s="142"/>
      <c r="I52" s="16"/>
      <c r="J52" s="16"/>
      <c r="K52" s="82"/>
      <c r="L52" s="82"/>
      <c r="M52" s="83"/>
      <c r="N52" s="83"/>
      <c r="O52" s="83"/>
    </row>
    <row r="53" spans="1:15" ht="17.25" customHeight="1">
      <c r="A53" s="74"/>
      <c r="B53" s="48"/>
      <c r="C53" s="108"/>
      <c r="D53" s="48"/>
      <c r="E53" s="54"/>
      <c r="F53" s="54"/>
      <c r="G53" s="150"/>
      <c r="H53" s="142"/>
      <c r="I53" s="276"/>
      <c r="J53" s="276"/>
      <c r="K53" s="82"/>
      <c r="L53" s="82"/>
      <c r="M53" s="83"/>
      <c r="N53" s="83"/>
      <c r="O53" s="83"/>
    </row>
    <row r="54" spans="1:15" ht="18" customHeight="1" thickBot="1">
      <c r="A54" s="134"/>
      <c r="B54" s="94"/>
      <c r="C54" s="112"/>
      <c r="D54" s="94"/>
      <c r="E54" s="94"/>
      <c r="F54" s="94"/>
      <c r="G54" s="153"/>
      <c r="H54" s="142"/>
      <c r="I54" s="276"/>
      <c r="J54" s="276"/>
      <c r="K54" s="82"/>
      <c r="L54" s="82"/>
      <c r="M54" s="83"/>
      <c r="N54" s="83"/>
      <c r="O54" s="83"/>
    </row>
    <row r="55" spans="1:15" ht="23.25" customHeight="1" thickBot="1">
      <c r="A55" s="315"/>
      <c r="B55" s="316"/>
      <c r="C55" s="324" t="s">
        <v>90</v>
      </c>
      <c r="D55" s="325"/>
      <c r="E55" s="325"/>
      <c r="F55" s="325"/>
      <c r="G55" s="326"/>
      <c r="H55" s="104"/>
      <c r="I55" s="106"/>
      <c r="J55" s="106"/>
      <c r="K55" s="95"/>
      <c r="L55" s="96"/>
      <c r="M55" s="83"/>
      <c r="N55" s="83"/>
      <c r="O55" s="83"/>
    </row>
    <row r="56" spans="1:15" ht="10.5" customHeight="1" thickBot="1">
      <c r="A56" s="317"/>
      <c r="B56" s="318"/>
      <c r="C56" s="154"/>
      <c r="D56" s="155"/>
      <c r="E56" s="155"/>
      <c r="F56" s="156"/>
      <c r="G56" s="157"/>
      <c r="H56" s="16"/>
      <c r="I56" s="85"/>
      <c r="J56" s="85"/>
      <c r="K56" s="82"/>
      <c r="L56" s="82"/>
      <c r="M56" s="83"/>
      <c r="N56" s="83"/>
      <c r="O56" s="83"/>
    </row>
    <row r="57" spans="1:15" ht="15.75" customHeight="1" thickBot="1">
      <c r="A57" s="319"/>
      <c r="B57" s="320"/>
      <c r="C57" s="321" t="s">
        <v>113</v>
      </c>
      <c r="D57" s="322"/>
      <c r="E57" s="322"/>
      <c r="F57" s="322"/>
      <c r="G57" s="323"/>
      <c r="H57" s="105"/>
      <c r="I57" s="107"/>
      <c r="J57" s="107"/>
      <c r="K57" s="284"/>
      <c r="L57" s="284"/>
      <c r="M57" s="283"/>
      <c r="N57" s="283"/>
      <c r="O57" s="283"/>
    </row>
    <row r="58" spans="1:15" ht="14.25" customHeight="1" thickBot="1">
      <c r="A58" s="135"/>
      <c r="B58" s="98"/>
      <c r="C58" s="136"/>
      <c r="D58" s="98"/>
      <c r="E58" s="98"/>
      <c r="F58" s="98"/>
      <c r="G58" s="137"/>
      <c r="H58" s="123"/>
      <c r="I58" s="97"/>
      <c r="J58" s="97"/>
      <c r="K58" s="284"/>
      <c r="L58" s="284"/>
      <c r="M58" s="283"/>
      <c r="N58" s="283"/>
      <c r="O58" s="283"/>
    </row>
    <row r="59" spans="1:15" ht="10.5" customHeight="1" thickBot="1">
      <c r="A59" s="19"/>
      <c r="B59" s="19"/>
      <c r="C59" s="125"/>
      <c r="D59" s="19"/>
      <c r="E59" s="19"/>
      <c r="F59" s="19"/>
      <c r="G59" s="19"/>
      <c r="H59" s="124"/>
      <c r="I59" s="19"/>
      <c r="J59" s="19"/>
      <c r="K59" s="19"/>
      <c r="L59" s="19"/>
      <c r="M59" s="98"/>
      <c r="N59" s="19"/>
      <c r="O59" s="19"/>
    </row>
    <row r="60" spans="9:10" ht="12.75">
      <c r="I60" s="314"/>
      <c r="J60" s="314"/>
    </row>
    <row r="61" spans="9:10" ht="12.75">
      <c r="I61" s="314"/>
      <c r="J61" s="314"/>
    </row>
    <row r="65" spans="10:15" ht="20.25">
      <c r="J65" s="20"/>
      <c r="K65" s="21"/>
      <c r="L65" s="21"/>
      <c r="M65" s="22"/>
      <c r="N65" s="22"/>
      <c r="O65" s="22"/>
    </row>
    <row r="66" spans="10:15" ht="20.25">
      <c r="J66" s="20"/>
      <c r="K66" s="21"/>
      <c r="L66" s="21"/>
      <c r="M66" s="22"/>
      <c r="N66" s="22"/>
      <c r="O66" s="22"/>
    </row>
    <row r="67" spans="10:15" ht="20.25">
      <c r="J67" s="20"/>
      <c r="N67" s="22"/>
      <c r="O67" s="22"/>
    </row>
    <row r="68" spans="10:15" ht="20.25">
      <c r="J68" s="20"/>
      <c r="K68" s="21"/>
      <c r="L68" s="21"/>
      <c r="M68" s="22"/>
      <c r="N68" s="22"/>
      <c r="O68" s="22"/>
    </row>
    <row r="69" spans="10:15" ht="20.25">
      <c r="J69" s="20"/>
      <c r="K69" s="21"/>
      <c r="L69" s="21"/>
      <c r="M69" s="22"/>
      <c r="N69" s="22"/>
      <c r="O69" s="22"/>
    </row>
    <row r="70" spans="2:15" ht="20.25">
      <c r="B70" s="24"/>
      <c r="C70" s="25"/>
      <c r="D70" s="25"/>
      <c r="E70" s="14"/>
      <c r="F70" s="14"/>
      <c r="G70" s="14"/>
      <c r="J70" s="20"/>
      <c r="K70" s="21"/>
      <c r="L70" s="21"/>
      <c r="M70" s="22"/>
      <c r="N70" s="22"/>
      <c r="O70" s="22"/>
    </row>
    <row r="71" spans="2:15" ht="20.25">
      <c r="B71" s="24"/>
      <c r="C71" s="25"/>
      <c r="D71" s="25"/>
      <c r="E71" s="14"/>
      <c r="F71" s="14"/>
      <c r="G71" s="14"/>
      <c r="J71" s="20"/>
      <c r="K71" s="21"/>
      <c r="L71" s="21"/>
      <c r="M71" s="22"/>
      <c r="N71" s="22"/>
      <c r="O71" s="22"/>
    </row>
    <row r="72" spans="2:15" ht="20.25">
      <c r="B72" s="24"/>
      <c r="C72" s="25"/>
      <c r="D72" s="25"/>
      <c r="E72" s="14"/>
      <c r="F72" s="14"/>
      <c r="G72" s="14"/>
      <c r="J72" s="20"/>
      <c r="K72" s="21"/>
      <c r="L72" s="21"/>
      <c r="M72" s="22"/>
      <c r="N72" s="22"/>
      <c r="O72" s="22"/>
    </row>
    <row r="73" spans="2:15" ht="20.25">
      <c r="B73" s="24"/>
      <c r="C73" s="25"/>
      <c r="D73" s="25"/>
      <c r="E73" s="14"/>
      <c r="F73" s="14"/>
      <c r="G73" s="14"/>
      <c r="J73" s="20"/>
      <c r="K73" s="21"/>
      <c r="L73" s="21"/>
      <c r="M73" s="22"/>
      <c r="N73" s="22"/>
      <c r="O73" s="22"/>
    </row>
    <row r="74" spans="1:15" ht="20.25">
      <c r="A74" s="23"/>
      <c r="B74" s="23"/>
      <c r="C74" s="114"/>
      <c r="D74" s="26"/>
      <c r="E74" s="26"/>
      <c r="F74" s="26"/>
      <c r="G74" s="26"/>
      <c r="J74" s="20"/>
      <c r="K74" s="21"/>
      <c r="L74" s="21"/>
      <c r="M74" s="22"/>
      <c r="N74" s="22"/>
      <c r="O74" s="22"/>
    </row>
    <row r="75" spans="1:15" ht="20.25">
      <c r="A75" s="23"/>
      <c r="B75" s="23"/>
      <c r="C75" s="114"/>
      <c r="D75" s="26"/>
      <c r="E75" s="26"/>
      <c r="F75" s="26"/>
      <c r="G75" s="26"/>
      <c r="J75" s="20"/>
      <c r="K75" s="21"/>
      <c r="L75" s="21"/>
      <c r="M75" s="22"/>
      <c r="N75" s="22"/>
      <c r="O75" s="22"/>
    </row>
    <row r="76" spans="1:15" ht="20.25">
      <c r="A76" s="23"/>
      <c r="B76" s="23"/>
      <c r="C76" s="27"/>
      <c r="D76" s="27"/>
      <c r="E76" s="22"/>
      <c r="F76" s="22"/>
      <c r="G76" s="22"/>
      <c r="J76" s="20"/>
      <c r="K76" s="21"/>
      <c r="L76" s="21"/>
      <c r="M76" s="22"/>
      <c r="N76" s="22"/>
      <c r="O76" s="22"/>
    </row>
    <row r="77" spans="1:15" ht="20.25">
      <c r="A77" s="23"/>
      <c r="B77" s="28"/>
      <c r="C77" s="27"/>
      <c r="D77" s="27"/>
      <c r="E77" s="22"/>
      <c r="F77" s="22"/>
      <c r="G77" s="22"/>
      <c r="J77" s="20"/>
      <c r="K77" s="21"/>
      <c r="L77" s="21"/>
      <c r="M77" s="22"/>
      <c r="N77" s="22"/>
      <c r="O77" s="22"/>
    </row>
    <row r="78" spans="2:15" ht="20.25">
      <c r="B78" s="20"/>
      <c r="C78" s="27"/>
      <c r="D78" s="21"/>
      <c r="E78" s="22"/>
      <c r="F78" s="22"/>
      <c r="G78" s="22"/>
      <c r="J78" s="20"/>
      <c r="K78" s="21"/>
      <c r="L78" s="21"/>
      <c r="M78" s="22"/>
      <c r="N78" s="22"/>
      <c r="O78" s="22"/>
    </row>
    <row r="79" spans="2:15" ht="20.25">
      <c r="B79" s="20"/>
      <c r="C79" s="27"/>
      <c r="D79" s="21"/>
      <c r="E79" s="22"/>
      <c r="F79" s="22"/>
      <c r="G79" s="22"/>
      <c r="J79" s="20"/>
      <c r="K79" s="21"/>
      <c r="L79" s="21"/>
      <c r="M79" s="22"/>
      <c r="N79" s="22"/>
      <c r="O79" s="22"/>
    </row>
    <row r="80" spans="2:15" ht="20.25">
      <c r="B80" s="20"/>
      <c r="C80" s="27"/>
      <c r="D80" s="21"/>
      <c r="E80" s="22"/>
      <c r="F80" s="22"/>
      <c r="G80" s="22"/>
      <c r="J80" s="20"/>
      <c r="K80" s="21"/>
      <c r="L80" s="21"/>
      <c r="M80" s="22"/>
      <c r="N80" s="22"/>
      <c r="O80" s="22"/>
    </row>
    <row r="81" spans="2:15" ht="20.25">
      <c r="B81" s="20"/>
      <c r="C81" s="27"/>
      <c r="D81" s="21"/>
      <c r="E81" s="22"/>
      <c r="F81" s="22"/>
      <c r="G81" s="22"/>
      <c r="J81" s="20"/>
      <c r="K81" s="21"/>
      <c r="L81" s="21"/>
      <c r="M81" s="22"/>
      <c r="N81" s="22"/>
      <c r="O81" s="22"/>
    </row>
    <row r="82" spans="2:15" ht="20.25">
      <c r="B82" s="20"/>
      <c r="C82" s="27"/>
      <c r="D82" s="21"/>
      <c r="E82" s="22"/>
      <c r="F82" s="22"/>
      <c r="G82" s="22"/>
      <c r="J82" s="17"/>
      <c r="K82" s="29"/>
      <c r="L82" s="29"/>
      <c r="M82" s="18"/>
      <c r="N82" s="18"/>
      <c r="O82" s="18"/>
    </row>
    <row r="83" spans="2:15" ht="20.25">
      <c r="B83" s="20"/>
      <c r="C83" s="27"/>
      <c r="D83" s="21"/>
      <c r="E83" s="22"/>
      <c r="F83" s="22"/>
      <c r="G83" s="22"/>
      <c r="J83" s="17"/>
      <c r="K83" s="29"/>
      <c r="L83" s="29"/>
      <c r="M83" s="18"/>
      <c r="N83" s="18"/>
      <c r="O83" s="18"/>
    </row>
    <row r="84" spans="2:15" ht="20.25">
      <c r="B84" s="20"/>
      <c r="C84" s="27"/>
      <c r="D84" s="21"/>
      <c r="E84" s="22"/>
      <c r="F84" s="22"/>
      <c r="G84" s="22"/>
      <c r="J84" s="17"/>
      <c r="K84" s="29"/>
      <c r="L84" s="29"/>
      <c r="M84" s="18"/>
      <c r="N84" s="18"/>
      <c r="O84" s="18"/>
    </row>
    <row r="85" spans="2:15" ht="20.25">
      <c r="B85" s="20"/>
      <c r="C85" s="27"/>
      <c r="D85" s="21"/>
      <c r="E85" s="22"/>
      <c r="F85" s="22"/>
      <c r="G85" s="22"/>
      <c r="J85" s="17"/>
      <c r="K85" s="29"/>
      <c r="L85" s="29"/>
      <c r="M85" s="18"/>
      <c r="N85" s="18"/>
      <c r="O85" s="18"/>
    </row>
    <row r="86" spans="2:15" ht="20.25">
      <c r="B86" s="20"/>
      <c r="C86" s="27"/>
      <c r="D86" s="21"/>
      <c r="E86" s="22"/>
      <c r="F86" s="22"/>
      <c r="G86" s="22"/>
      <c r="J86" s="17"/>
      <c r="K86" s="29"/>
      <c r="L86" s="29"/>
      <c r="M86" s="18"/>
      <c r="N86" s="18"/>
      <c r="O86" s="18"/>
    </row>
    <row r="87" spans="2:15" ht="20.25">
      <c r="B87" s="20"/>
      <c r="C87" s="27"/>
      <c r="D87" s="21"/>
      <c r="E87" s="22"/>
      <c r="F87" s="22"/>
      <c r="G87" s="22"/>
      <c r="J87" s="17"/>
      <c r="K87" s="29"/>
      <c r="L87" s="29"/>
      <c r="M87" s="18"/>
      <c r="N87" s="18"/>
      <c r="O87" s="18"/>
    </row>
    <row r="88" spans="2:15" ht="20.25">
      <c r="B88" s="20"/>
      <c r="C88" s="27"/>
      <c r="D88" s="21"/>
      <c r="E88" s="22"/>
      <c r="F88" s="22"/>
      <c r="G88" s="22"/>
      <c r="J88" s="17"/>
      <c r="K88" s="29"/>
      <c r="L88" s="29"/>
      <c r="M88" s="18"/>
      <c r="N88" s="18"/>
      <c r="O88" s="18"/>
    </row>
  </sheetData>
  <sheetProtection/>
  <mergeCells count="28">
    <mergeCell ref="I60:J61"/>
    <mergeCell ref="A55:B57"/>
    <mergeCell ref="C57:G57"/>
    <mergeCell ref="C55:G55"/>
    <mergeCell ref="A39:B39"/>
    <mergeCell ref="A28:B28"/>
    <mergeCell ref="A32:B32"/>
    <mergeCell ref="A35:B35"/>
    <mergeCell ref="A37:B37"/>
    <mergeCell ref="A38:B38"/>
    <mergeCell ref="A4:G4"/>
    <mergeCell ref="A1:G1"/>
    <mergeCell ref="A2:G3"/>
    <mergeCell ref="A9:G9"/>
    <mergeCell ref="A6:B6"/>
    <mergeCell ref="A27:B27"/>
    <mergeCell ref="A26:B26"/>
    <mergeCell ref="A8:B8"/>
    <mergeCell ref="I54:J54"/>
    <mergeCell ref="A41:B41"/>
    <mergeCell ref="A40:B40"/>
    <mergeCell ref="A48:B48"/>
    <mergeCell ref="I53:J53"/>
    <mergeCell ref="O57:O58"/>
    <mergeCell ref="K57:K58"/>
    <mergeCell ref="L57:L58"/>
    <mergeCell ref="M57:M58"/>
    <mergeCell ref="N57:N58"/>
  </mergeCells>
  <printOptions/>
  <pageMargins left="0.42" right="0.1968503937007874" top="0.31" bottom="0.53" header="0.5118110236220472" footer="0.49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34:I35"/>
  <sheetViews>
    <sheetView zoomScalePageLayoutView="0" workbookViewId="0" topLeftCell="A6">
      <selection activeCell="L33" sqref="L33"/>
    </sheetView>
  </sheetViews>
  <sheetFormatPr defaultColWidth="9.140625" defaultRowHeight="12.75"/>
  <cols>
    <col min="1" max="16384" width="11.421875" style="0" customWidth="1"/>
  </cols>
  <sheetData>
    <row r="1" ht="22.5" customHeight="1"/>
    <row r="2" ht="22.5" customHeight="1"/>
    <row r="3" ht="24" customHeight="1"/>
    <row r="4" ht="21.75" customHeight="1"/>
    <row r="5" ht="25.5" customHeight="1"/>
    <row r="6" ht="25.5" customHeight="1"/>
    <row r="34" spans="1:6" ht="18.75" customHeight="1">
      <c r="A34" s="215"/>
      <c r="B34" s="215"/>
      <c r="C34" s="215"/>
      <c r="D34" s="215"/>
      <c r="E34" s="215"/>
      <c r="F34" s="215"/>
    </row>
    <row r="35" spans="1:9" ht="18.75" customHeight="1">
      <c r="A35" s="250" t="s">
        <v>165</v>
      </c>
      <c r="B35" s="250"/>
      <c r="C35" s="250"/>
      <c r="D35" s="250"/>
      <c r="E35" s="250"/>
      <c r="F35" s="250"/>
      <c r="G35" s="250"/>
      <c r="H35" s="216"/>
      <c r="I35" s="216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40:I40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6384" width="11.421875" style="0" customWidth="1"/>
  </cols>
  <sheetData>
    <row r="40" spans="1:9" ht="24" customHeight="1">
      <c r="A40" s="327" t="s">
        <v>153</v>
      </c>
      <c r="B40" s="327"/>
      <c r="C40" s="327"/>
      <c r="D40" s="327"/>
      <c r="E40" s="327"/>
      <c r="F40" s="327"/>
      <c r="G40" s="327"/>
      <c r="H40" s="327"/>
      <c r="I40" s="216"/>
    </row>
  </sheetData>
  <sheetProtection/>
  <mergeCells count="1">
    <mergeCell ref="A40:H40"/>
  </mergeCells>
  <printOptions/>
  <pageMargins left="0.3" right="0.3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 LEONARD VAN GINKEL</dc:creator>
  <cp:keywords/>
  <dc:description/>
  <cp:lastModifiedBy>MMU User</cp:lastModifiedBy>
  <cp:lastPrinted>2013-01-18T10:22:47Z</cp:lastPrinted>
  <dcterms:created xsi:type="dcterms:W3CDTF">2005-10-19T08:18:27Z</dcterms:created>
  <dcterms:modified xsi:type="dcterms:W3CDTF">2013-02-25T13:37:22Z</dcterms:modified>
  <cp:category/>
  <cp:version/>
  <cp:contentType/>
  <cp:contentStatus/>
</cp:coreProperties>
</file>